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905" tabRatio="714" activeTab="3"/>
  </bookViews>
  <sheets>
    <sheet name="OI" sheetId="18" r:id="rId1"/>
    <sheet name="ITR-5" sheetId="19" r:id="rId2"/>
    <sheet name="501" sheetId="8" r:id="rId3"/>
    <sheet name="Sol-501" sheetId="14" r:id="rId4"/>
  </sheets>
  <externalReferences>
    <externalReference r:id="rId5"/>
    <externalReference r:id="rId6"/>
    <externalReference r:id="rId7"/>
    <externalReference r:id="rId8"/>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'[1]SPI - SI - IF'!#REF!</definedName>
    <definedName name="DTAA_Inc">'[1]SPI - SI - IF'!#REF!</definedName>
    <definedName name="DTAA_Inc_CG">'[1]SPI - SI - IF'!$K$12</definedName>
    <definedName name="DTAA_Inc_OS">'[1]SPI - SI - IF'!$E$17</definedName>
    <definedName name="DTAA_INCOME" localSheetId="1">'[1]SPI - SI - IF'!#REF!</definedName>
    <definedName name="DTAA_INCOME">'[1]SPI - SI - IF'!#REF!</definedName>
    <definedName name="DTAA_INCOME_CG">'[1]SPI - SI - IF'!$L$12</definedName>
    <definedName name="DTAA_INCOME_OS">'[1]SPI - SI - IF'!$F$17</definedName>
    <definedName name="DTAA_TAX" localSheetId="1">'[1]SPI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#REF!</definedName>
    <definedName name="Nature_Amt">#REF!</definedName>
    <definedName name="Nature_Amt2" localSheetId="1">#REF!</definedName>
    <definedName name="Nature_Amt2">#REF!</definedName>
    <definedName name="Nature_Amt3" localSheetId="1">#REF!</definedName>
    <definedName name="Nature_Amt3">#REF!</definedName>
    <definedName name="Nature_Name" localSheetId="1">#REF!</definedName>
    <definedName name="Nature_Name">#REF!</definedName>
    <definedName name="Nature_Name2" localSheetId="1">#REF!</definedName>
    <definedName name="Nature_Name2">#REF!</definedName>
    <definedName name="Nature_Name3" localSheetId="1">#REF!</definedName>
    <definedName name="Nature_Name3">#REF!</definedName>
    <definedName name="Nature_of_Business">[1]DropDownValues!$O$5:$O$80</definedName>
    <definedName name="newbasicPB4">[3]Sheet1!$T$4:$T$37</definedName>
    <definedName name="NoAccount_PL" localSheetId="1">#REF!</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#REF!</definedName>
    <definedName name="PL.Advertisement">#REF!</definedName>
    <definedName name="PL.Amount_a" localSheetId="1">#REF!</definedName>
    <definedName name="PL.Amount_a">#REF!</definedName>
    <definedName name="PL.Amount_b" localSheetId="1">#REF!</definedName>
    <definedName name="PL.Amount_b">#REF!</definedName>
    <definedName name="PL.Amount_c" localSheetId="1">#REF!</definedName>
    <definedName name="PL.Amount_c">#REF!</definedName>
    <definedName name="PL.Amount_d" localSheetId="1">#REF!</definedName>
    <definedName name="PL.Amount_d">#REF!</definedName>
    <definedName name="PL.AmtAvlAppr" localSheetId="1">#REF!</definedName>
    <definedName name="PL.AmtAvlAppr">#REF!</definedName>
    <definedName name="PL.AmtPaidToNonRes" localSheetId="1">#REF!</definedName>
    <definedName name="PL.AmtPaidToNonRes">#REF!</definedName>
    <definedName name="PL.AnyCompPaidToNonRes" localSheetId="1">#REF!</definedName>
    <definedName name="PL.AnyCompPaidToNonRes">#REF!</definedName>
    <definedName name="PL.AuditFee" localSheetId="1">#REF!</definedName>
    <definedName name="PL.AuditFee">#REF!</definedName>
    <definedName name="PL.BadDebt" localSheetId="1">#REF!</definedName>
    <definedName name="PL.BadDebt">#REF!</definedName>
    <definedName name="PL.BalBFPrevYr" localSheetId="1">#REF!</definedName>
    <definedName name="PL.BalBFPrevYr">#REF!</definedName>
    <definedName name="PL.Bonus" localSheetId="1">#REF!</definedName>
    <definedName name="PL.Bonus">#REF!</definedName>
    <definedName name="PL.BusinessReceipts" localSheetId="1">#REF!</definedName>
    <definedName name="PL.BusinessReceipts">#REF!</definedName>
    <definedName name="PL.ClubExp" localSheetId="1">#REF!</definedName>
    <definedName name="PL.ClubExp">#REF!</definedName>
    <definedName name="PL.Comissions" localSheetId="1">#REF!</definedName>
    <definedName name="PL.Comissions">#REF!</definedName>
    <definedName name="PL.CommissionExpdr" localSheetId="1">#REF!</definedName>
    <definedName name="PL.CommissionExpdr">#REF!</definedName>
    <definedName name="PL.Conference" localSheetId="1">#REF!</definedName>
    <definedName name="PL.Conference">#REF!</definedName>
    <definedName name="PL.ConsumptionOfStores" localSheetId="1">#REF!</definedName>
    <definedName name="PL.ConsumptionOfStores">#REF!</definedName>
    <definedName name="PL.ContToGratFund" localSheetId="1">#REF!</definedName>
    <definedName name="PL.ContToGratFund">#REF!</definedName>
    <definedName name="PL.ContToOthFund" localSheetId="1">#REF!</definedName>
    <definedName name="PL.ContToOthFund">#REF!</definedName>
    <definedName name="PL.ContToPF" localSheetId="1">#REF!</definedName>
    <definedName name="PL.ContToPF">#REF!</definedName>
    <definedName name="PL.ContToSuperAnnFund" localSheetId="1">#REF!</definedName>
    <definedName name="PL.ContToSuperAnnFund">#REF!</definedName>
    <definedName name="PL.ConveyanceExp" localSheetId="1">#REF!</definedName>
    <definedName name="PL.ConveyanceExp">#REF!</definedName>
    <definedName name="PL.DepreciationAmort" localSheetId="1">#REF!</definedName>
    <definedName name="PL.DepreciationAmort">#REF!</definedName>
    <definedName name="PL.Dividends" localSheetId="1">#REF!</definedName>
    <definedName name="PL.Dividends">#REF!</definedName>
    <definedName name="PL.Donation" localSheetId="1">#REF!</definedName>
    <definedName name="PL.Donation">#REF!</definedName>
    <definedName name="PL.Entertainment" localSheetId="1">#REF!</definedName>
    <definedName name="PL.Entertainment">#REF!</definedName>
    <definedName name="PL.Expenses" localSheetId="1">#REF!</definedName>
    <definedName name="PL.Expenses">#REF!</definedName>
    <definedName name="PL.Expenses_ii" localSheetId="1">#REF!</definedName>
    <definedName name="PL.Expenses_ii">#REF!</definedName>
    <definedName name="PL.FestivalCelebExp" localSheetId="1">#REF!</definedName>
    <definedName name="PL.FestivalCelebExp">#REF!</definedName>
    <definedName name="PL.ForeignTravelExp" localSheetId="1">#REF!</definedName>
    <definedName name="PL.ForeignTravelExp">#REF!</definedName>
    <definedName name="PL.Freight" localSheetId="1">#REF!</definedName>
    <definedName name="PL.Freight">#REF!</definedName>
    <definedName name="PL.Gift" localSheetId="1">#REF!</definedName>
    <definedName name="PL.Gift">#REF!</definedName>
    <definedName name="PL.GrossProfit" localSheetId="1">#REF!</definedName>
    <definedName name="PL.GrossProfit">#REF!</definedName>
    <definedName name="PL.GrossProfit_ii" localSheetId="1">#REF!</definedName>
    <definedName name="PL.GrossProfit_ii">#REF!</definedName>
    <definedName name="PL.GrossReceipt" localSheetId="1">#REF!</definedName>
    <definedName name="PL.GrossReceipt">#REF!</definedName>
    <definedName name="PL.GrossReceipt_ii" localSheetId="1">#REF!</definedName>
    <definedName name="PL.GrossReceipt_ii">#REF!</definedName>
    <definedName name="PL.GrossReceipts" localSheetId="1">#REF!</definedName>
    <definedName name="PL.GrossReceipts">#REF!</definedName>
    <definedName name="PL.GuestHouseExp" localSheetId="1">#REF!</definedName>
    <definedName name="PL.GuestHouseExp">#REF!</definedName>
    <definedName name="PL.Hospitality" localSheetId="1">#REF!</definedName>
    <definedName name="PL.Hospitality">#REF!</definedName>
    <definedName name="PL.HotelBoardLodge" localSheetId="1">#REF!</definedName>
    <definedName name="PL.HotelBoardLodge">#REF!</definedName>
    <definedName name="PL.InterestExpdr" localSheetId="1">#REF!</definedName>
    <definedName name="PL.InterestExpdr">#REF!</definedName>
    <definedName name="PL.InterestInc" localSheetId="1">#REF!</definedName>
    <definedName name="PL.InterestInc">#REF!</definedName>
    <definedName name="PL.KeyManInsur" localSheetId="1">#REF!</definedName>
    <definedName name="PL.KeyManInsur">#REF!</definedName>
    <definedName name="PL.LeaveEncash" localSheetId="1">#REF!</definedName>
    <definedName name="PL.LeaveEncash">#REF!</definedName>
    <definedName name="PL.LeaveTravelBenft" localSheetId="1">#REF!</definedName>
    <definedName name="PL.LeaveTravelBenft">#REF!</definedName>
    <definedName name="PL.LifeInsur" localSheetId="1">#REF!</definedName>
    <definedName name="PL.LifeInsur">#REF!</definedName>
    <definedName name="PL.MedExpReimb" localSheetId="1">#REF!</definedName>
    <definedName name="PL.MedExpReimb">#REF!</definedName>
    <definedName name="PL.MedInsur" localSheetId="1">#REF!</definedName>
    <definedName name="PL.MedInsur">#REF!</definedName>
    <definedName name="PL.MiscOthIncome" localSheetId="1">#REF!</definedName>
    <definedName name="PL.MiscOthIncome">#REF!</definedName>
    <definedName name="PL.NatureOfIncome_a" localSheetId="1">#REF!</definedName>
    <definedName name="PL.NatureOfIncome_a">#REF!</definedName>
    <definedName name="PL.NatureOfIncome_b" localSheetId="1">#REF!</definedName>
    <definedName name="PL.NatureOfIncome_b">#REF!</definedName>
    <definedName name="PL.NatureOfIncome_c" localSheetId="1">#REF!</definedName>
    <definedName name="PL.NatureOfIncome_c">#REF!</definedName>
    <definedName name="PL.NatureOfIncome_d" localSheetId="1">#REF!</definedName>
    <definedName name="PL.NatureOfIncome_d">#REF!</definedName>
    <definedName name="PL.NetProfit" localSheetId="1">#REF!</definedName>
    <definedName name="PL.NetProfit">#REF!</definedName>
    <definedName name="PL.NetProfit_ii" localSheetId="1">#REF!</definedName>
    <definedName name="PL.NetProfit_ii">#REF!</definedName>
    <definedName name="PL.OpeningStock" localSheetId="1">#REF!</definedName>
    <definedName name="PL.OpeningStock">#REF!</definedName>
    <definedName name="PL.OperatingRevenueAmt_a" localSheetId="1">#REF!</definedName>
    <definedName name="PL.OperatingRevenueAmt_a">#REF!</definedName>
    <definedName name="PL.OperatingRevenueAmt_b" localSheetId="1">#REF!</definedName>
    <definedName name="PL.OperatingRevenueAmt_b">#REF!</definedName>
    <definedName name="PL.OperatingRevenueAmt_c" localSheetId="1">#REF!</definedName>
    <definedName name="PL.OperatingRevenueAmt_c">#REF!</definedName>
    <definedName name="PL.OperatingRevenueAmt_d" localSheetId="1">#REF!</definedName>
    <definedName name="PL.OperatingRevenueAmt_d">#REF!</definedName>
    <definedName name="PL.OperatingRevenueName_a" localSheetId="1">#REF!</definedName>
    <definedName name="PL.OperatingRevenueName_a">#REF!</definedName>
    <definedName name="PL.OperatingRevenueName_b" localSheetId="1">#REF!</definedName>
    <definedName name="PL.OperatingRevenueName_b">#REF!</definedName>
    <definedName name="PL.OperatingRevenueName_c" localSheetId="1">#REF!</definedName>
    <definedName name="PL.OperatingRevenueName_c">#REF!</definedName>
    <definedName name="PL.OperatingRevenueName_d" localSheetId="1">#REF!</definedName>
    <definedName name="PL.OperatingRevenueName_d">#REF!</definedName>
    <definedName name="PL.OperatingRevenueTotAmt" localSheetId="1">#REF!</definedName>
    <definedName name="PL.OperatingRevenueTotAmt">#REF!</definedName>
    <definedName name="PL.OthEmpBenftExpdr" localSheetId="1">#REF!</definedName>
    <definedName name="PL.OthEmpBenftExpdr">#REF!</definedName>
    <definedName name="PL.OtherExpenses" localSheetId="1">#REF!</definedName>
    <definedName name="PL.OtherExpenses">#REF!</definedName>
    <definedName name="PL.OthersAmtLt1Lakh" localSheetId="1">#REF!</definedName>
    <definedName name="PL.OthersAmtLt1Lakh">#REF!</definedName>
    <definedName name="PL.OthersWherePANNotAvlble" localSheetId="1">#REF!</definedName>
    <definedName name="PL.OthersWherePANNotAvlble">#REF!</definedName>
    <definedName name="PL.OthInsur" localSheetId="1">#REF!</definedName>
    <definedName name="PL.OthInsur">#REF!</definedName>
    <definedName name="PL.OthProvisionsExpdr" localSheetId="1">#REF!</definedName>
    <definedName name="PL.OthProvisionsExpdr">#REF!</definedName>
    <definedName name="PL.PartnerAccBalTrf" localSheetId="1">#REF!</definedName>
    <definedName name="PL.PartnerAccBalTrf">#REF!</definedName>
    <definedName name="PL.PBIDTA" localSheetId="1">#REF!</definedName>
    <definedName name="PL.PBIDTA">#REF!</definedName>
    <definedName name="PL.PBT" localSheetId="1">#REF!</definedName>
    <definedName name="PL.PBT">#REF!</definedName>
    <definedName name="PL.PowerFuel" localSheetId="1">#REF!</definedName>
    <definedName name="PL.PowerFuel">#REF!</definedName>
    <definedName name="PL.ProfitAfterTax" localSheetId="1">#REF!</definedName>
    <definedName name="PL.ProfitAfterTax">#REF!</definedName>
    <definedName name="PL.ProfitOnAgriIncome" localSheetId="1">#REF!</definedName>
    <definedName name="PL.ProfitOnAgriIncome">#REF!</definedName>
    <definedName name="PL.ProfitOnCurrFluct" localSheetId="1">#REF!</definedName>
    <definedName name="PL.ProfitOnCurrFluct">#REF!</definedName>
    <definedName name="PL.ProfitOnInvChrSTT" localSheetId="1">#REF!</definedName>
    <definedName name="PL.ProfitOnInvChrSTT">#REF!</definedName>
    <definedName name="PL.ProfitOnOthInv" localSheetId="1">#REF!</definedName>
    <definedName name="PL.ProfitOnOthInv">#REF!</definedName>
    <definedName name="PL.ProfitOnSaleFixedAsset" localSheetId="1">#REF!</definedName>
    <definedName name="PL.ProfitOnSaleFixedAsset">#REF!</definedName>
    <definedName name="PL.ProvDefTax" localSheetId="1">#REF!</definedName>
    <definedName name="PL.ProvDefTax">#REF!</definedName>
    <definedName name="PL.ProvForBadDoubtDebt" localSheetId="1">#REF!</definedName>
    <definedName name="PL.ProvForBadDoubtDebt">#REF!</definedName>
    <definedName name="PL.ProvForCurrTax" localSheetId="1">#REF!</definedName>
    <definedName name="PL.ProvForCurrTax">#REF!</definedName>
    <definedName name="PL.Purchases" localSheetId="1">#REF!</definedName>
    <definedName name="PL.Purchases">#REF!</definedName>
    <definedName name="PL.RentExpdr" localSheetId="1">#REF!</definedName>
    <definedName name="PL.RentExpdr">#REF!</definedName>
    <definedName name="PL.RentInc" localSheetId="1">#REF!</definedName>
    <definedName name="PL.RentInc">#REF!</definedName>
    <definedName name="PL.RepairMach" localSheetId="1">#REF!</definedName>
    <definedName name="PL.RepairMach">#REF!</definedName>
    <definedName name="PL.RepairsBldg" localSheetId="1">#REF!</definedName>
    <definedName name="PL.RepairsBldg">#REF!</definedName>
    <definedName name="PL.SaleOfGoods" localSheetId="1">#REF!</definedName>
    <definedName name="PL.SaleOfGoods">#REF!</definedName>
    <definedName name="PL.SaleOfServices" localSheetId="1">#REF!</definedName>
    <definedName name="PL.SaleOfServices">#REF!</definedName>
    <definedName name="PL.SalePromoExp" localSheetId="1">#REF!</definedName>
    <definedName name="PL.SalePromoExp">#REF!</definedName>
    <definedName name="PL.SalsWages" localSheetId="1">#REF!</definedName>
    <definedName name="PL.SalsWages">#REF!</definedName>
    <definedName name="PL.Scholarship" localSheetId="1">#REF!</definedName>
    <definedName name="PL.Scholarship">#REF!</definedName>
    <definedName name="PL.StaffWelfareExp" localSheetId="1">#REF!</definedName>
    <definedName name="PL.StaffWelfareExp">#REF!</definedName>
    <definedName name="PL.TelephoneExp" localSheetId="1">#REF!</definedName>
    <definedName name="PL.TelephoneExp">#REF!</definedName>
    <definedName name="PL.TotalNAC" localSheetId="1">#REF!</definedName>
    <definedName name="PL.TotalNAC">#REF!</definedName>
    <definedName name="PL.TotCreditsToPL" localSheetId="1">#REF!</definedName>
    <definedName name="PL.TotCreditsToPL">#REF!</definedName>
    <definedName name="PL.TotEmployeeComp" localSheetId="1">#REF!</definedName>
    <definedName name="PL.TotEmployeeComp">#REF!</definedName>
    <definedName name="PL.TotInsurances" localSheetId="1">#REF!</definedName>
    <definedName name="PL.TotInsurances">#REF!</definedName>
    <definedName name="PL.TotOthIncome" localSheetId="1">#REF!</definedName>
    <definedName name="PL.TotOthIncome">#REF!</definedName>
    <definedName name="PL.TotRevenueFrmOperations" localSheetId="1">#REF!</definedName>
    <definedName name="PL.TotRevenueFrmOperations">#REF!</definedName>
    <definedName name="PL.TravelExp" localSheetId="1">#REF!</definedName>
    <definedName name="PL.TravelExp">#REF!</definedName>
    <definedName name="PL.TrfToReserves" localSheetId="1">#REF!</definedName>
    <definedName name="PL.TrfToReserves">#REF!</definedName>
    <definedName name="PLBD.Amount" localSheetId="1">#REF!</definedName>
    <definedName name="PLBD.Amount">#REF!</definedName>
    <definedName name="PLBD.Amount_a" localSheetId="1">#REF!</definedName>
    <definedName name="PLBD.Amount_a">#REF!</definedName>
    <definedName name="PLBD.Amount_b" localSheetId="1">#REF!</definedName>
    <definedName name="PLBD.Amount_b">#REF!</definedName>
    <definedName name="PLBD.Amount_c" localSheetId="1">#REF!</definedName>
    <definedName name="PLBD.Amount_c">#REF!</definedName>
    <definedName name="PLBD.Amount_d" localSheetId="1">#REF!</definedName>
    <definedName name="PLBD.Amount_d">#REF!</definedName>
    <definedName name="PLBD.Amount_e" localSheetId="1">#REF!</definedName>
    <definedName name="PLBD.Amount_e">#REF!</definedName>
    <definedName name="PLBD.PAN" localSheetId="1">#REF!</definedName>
    <definedName name="PLBD.PAN">#REF!</definedName>
    <definedName name="PLBD.PAN_a" localSheetId="1">#REF!</definedName>
    <definedName name="PLBD.PAN_a">#REF!</definedName>
    <definedName name="PLBD.PAN_b" localSheetId="1">#REF!</definedName>
    <definedName name="PLBD.PAN_b">#REF!</definedName>
    <definedName name="PLBD.PAN_c" localSheetId="1">#REF!</definedName>
    <definedName name="PLBD.PAN_c">#REF!</definedName>
    <definedName name="PLBD.PAN_d" localSheetId="1">#REF!</definedName>
    <definedName name="PLBD.PAN_d">#REF!</definedName>
    <definedName name="PLBD.PAN_e" localSheetId="1">#REF!</definedName>
    <definedName name="PLBD.PAN_e">#REF!</definedName>
    <definedName name="PLCE.NonResOtherCompany" localSheetId="1">#REF!</definedName>
    <definedName name="PLCE.NonResOtherCompany">#REF!</definedName>
    <definedName name="PLCE.Others" localSheetId="1">#REF!</definedName>
    <definedName name="PLCE.Others">#REF!</definedName>
    <definedName name="PLCrEx.OthDutyTaxCess" localSheetId="1">#REF!</definedName>
    <definedName name="PLCrEx.OthDutyTaxCess">#REF!</definedName>
    <definedName name="PLCrEx.ServiceTax" localSheetId="1">#REF!</definedName>
    <definedName name="PLCrEx.ServiceTax">#REF!</definedName>
    <definedName name="PLCrEx.TotExciseCustomsVAT" localSheetId="1">#REF!</definedName>
    <definedName name="PLCrEx.TotExciseCustomsVAT">#REF!</definedName>
    <definedName name="PLCrEx.UnionExciseDuty" localSheetId="1">#REF!</definedName>
    <definedName name="PLCrEx.UnionExciseDuty">#REF!</definedName>
    <definedName name="PLCrEx.VATorSaleTax" localSheetId="1">#REF!</definedName>
    <definedName name="PLCrEx.VATorSaleTax">#REF!</definedName>
    <definedName name="PLCS.FinishedGoods" localSheetId="1">#REF!</definedName>
    <definedName name="PLCS.FinishedGoods">#REF!</definedName>
    <definedName name="PLCS.RawMaterial" localSheetId="1">#REF!</definedName>
    <definedName name="PLCS.RawMaterial">#REF!</definedName>
    <definedName name="PLCS.TotIncome" localSheetId="1">#REF!</definedName>
    <definedName name="PLCS.TotIncome">#REF!</definedName>
    <definedName name="PLCS.WorkInProgress" localSheetId="1">#REF!</definedName>
    <definedName name="PLCS.WorkInProgress">#REF!</definedName>
    <definedName name="PLDutiEx.CounterVailDuty" localSheetId="1">#REF!</definedName>
    <definedName name="PLDutiEx.CounterVailDuty">#REF!</definedName>
    <definedName name="PLDutiEx.CustomDuty" localSheetId="1">#REF!</definedName>
    <definedName name="PLDutiEx.CustomDuty">#REF!</definedName>
    <definedName name="PLDutiEx.OthDutyTaxCess" localSheetId="1">#REF!</definedName>
    <definedName name="PLDutiEx.OthDutyTaxCess">#REF!</definedName>
    <definedName name="PLDutiEx.ServiceTax" localSheetId="1">#REF!</definedName>
    <definedName name="PLDutiEx.ServiceTax">#REF!</definedName>
    <definedName name="PLDutiEx.SplAddDuty" localSheetId="1">#REF!</definedName>
    <definedName name="PLDutiEx.SplAddDuty">#REF!</definedName>
    <definedName name="PLDutiEx.TotExciseCustomsVAT" localSheetId="1">#REF!</definedName>
    <definedName name="PLDutiEx.TotExciseCustomsVAT">#REF!</definedName>
    <definedName name="PLDutiEx.UnionExciseDuty" localSheetId="1">#REF!</definedName>
    <definedName name="PLDutiEx.UnionExciseDuty">#REF!</definedName>
    <definedName name="PLDutiEx.VATorSaleTax" localSheetId="1">#REF!</definedName>
    <definedName name="PLDutiEx.VATorSaleTax">#REF!</definedName>
    <definedName name="PLI.NonResOtherCompany" localSheetId="1">#REF!</definedName>
    <definedName name="PLI.NonResOtherCompany">#REF!</definedName>
    <definedName name="PLI.Others" localSheetId="1">#REF!</definedName>
    <definedName name="PLI.Others">#REF!</definedName>
    <definedName name="PLOE.ExpenseAmt_a" localSheetId="1">#REF!</definedName>
    <definedName name="PLOE.ExpenseAmt_a">#REF!</definedName>
    <definedName name="PLOE.ExpenseAmt_b" localSheetId="1">#REF!</definedName>
    <definedName name="PLOE.ExpenseAmt_b">#REF!</definedName>
    <definedName name="PLOE.ExpenseAmt_c" localSheetId="1">#REF!</definedName>
    <definedName name="PLOE.ExpenseAmt_c">#REF!</definedName>
    <definedName name="PLOE.ExpenseAmt_d" localSheetId="1">#REF!</definedName>
    <definedName name="PLOE.ExpenseAmt_d">#REF!</definedName>
    <definedName name="PLOE.ExpenseNature_a" localSheetId="1">#REF!</definedName>
    <definedName name="PLOE.ExpenseNature_a">#REF!</definedName>
    <definedName name="PLOE.ExpenseNature_b" localSheetId="1">#REF!</definedName>
    <definedName name="PLOE.ExpenseNature_b">#REF!</definedName>
    <definedName name="PLOE.ExpenseNature_c" localSheetId="1">#REF!</definedName>
    <definedName name="PLOE.ExpenseNature_c">#REF!</definedName>
    <definedName name="PLOE.ExpenseNature_d" localSheetId="1">#REF!</definedName>
    <definedName name="PLOE.ExpenseNature_d">#REF!</definedName>
    <definedName name="PLOS.FinishedGoods" localSheetId="1">#REF!</definedName>
    <definedName name="PLOS.FinishedGoods">#REF!</definedName>
    <definedName name="PLOS.RawMaterial" localSheetId="1">#REF!</definedName>
    <definedName name="PLOS.RawMaterial">#REF!</definedName>
    <definedName name="PLOS.WorkInProgress" localSheetId="1">#REF!</definedName>
    <definedName name="PLOS.WorkInProgress">#REF!</definedName>
    <definedName name="PLPC.NonResOtherCompany" localSheetId="1">#REF!</definedName>
    <definedName name="PLPC.NonResOtherCompany">#REF!</definedName>
    <definedName name="PLPC.Others" localSheetId="1">#REF!</definedName>
    <definedName name="PLPC.Others">#REF!</definedName>
    <definedName name="PLPC.Total" localSheetId="1">#REF!</definedName>
    <definedName name="PLPC.Total">#REF!</definedName>
    <definedName name="PLRateEx.Cess" localSheetId="1">#REF!</definedName>
    <definedName name="PLRateEx.Cess">#REF!</definedName>
    <definedName name="PLRateEx.OthDutyTaxCess" localSheetId="1">#REF!</definedName>
    <definedName name="PLRateEx.OthDutyTaxCess">#REF!</definedName>
    <definedName name="PLRateEx.ServiceTax" localSheetId="1">#REF!</definedName>
    <definedName name="PLRateEx.ServiceTax">#REF!</definedName>
    <definedName name="PLRateEx.TotExciseCustomsVAT" localSheetId="1">#REF!</definedName>
    <definedName name="PLRateEx.TotExciseCustomsVAT">#REF!</definedName>
    <definedName name="PLRateEx.UnionExciseDuty" localSheetId="1">#REF!</definedName>
    <definedName name="PLRateEx.UnionExciseDuty">#REF!</definedName>
    <definedName name="PLRateEx.VATorSaleTax" localSheetId="1">#REF!</definedName>
    <definedName name="PLRateEx.VATorSaleTax">#REF!</definedName>
    <definedName name="PLRY.NonResOtherCompany" localSheetId="1">#REF!</definedName>
    <definedName name="PLRY.NonResOtherCompany">#REF!</definedName>
    <definedName name="PLRY.Others" localSheetId="1">#REF!</definedName>
    <definedName name="PLRY.Others">#REF!</definedName>
    <definedName name="PLRY.Total" localSheetId="1">#REF!</definedName>
    <definedName name="PLRY.Total">#REF!</definedName>
    <definedName name="PortugueseCode">[1]DropDownValues!$D$72:$D$74</definedName>
    <definedName name="_xlnm.Print_Area" localSheetId="2">'501'!$A$1:$F$111</definedName>
    <definedName name="_xlnm.Print_Area" localSheetId="0">OI!$B$63:$H$70</definedName>
    <definedName name="_xlnm.Print_Area" localSheetId="3">'Sol-501'!$A$1:$F$61</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4" l="1"/>
  <c r="G9" i="8"/>
  <c r="C60" i="14" l="1"/>
  <c r="D78" i="8"/>
  <c r="D82" i="8" s="1"/>
  <c r="F78" i="8"/>
  <c r="E50" i="14" l="1"/>
  <c r="D45" i="14"/>
  <c r="D44" i="14"/>
  <c r="D42" i="14"/>
  <c r="D41" i="14"/>
  <c r="E46" i="14"/>
  <c r="B34" i="14"/>
  <c r="B33" i="14"/>
  <c r="D34" i="14"/>
  <c r="D33" i="14"/>
  <c r="D32" i="14"/>
  <c r="D31" i="14"/>
  <c r="D25" i="14"/>
  <c r="E20" i="14"/>
  <c r="D19" i="14"/>
  <c r="E19" i="14" s="1"/>
  <c r="E18" i="14"/>
  <c r="E4" i="14"/>
  <c r="D15" i="14"/>
  <c r="D14" i="14"/>
  <c r="D16" i="14"/>
  <c r="D23" i="14"/>
  <c r="D60" i="14"/>
  <c r="D59" i="14"/>
  <c r="C59" i="14"/>
  <c r="D8" i="14"/>
  <c r="E5" i="14"/>
  <c r="D57" i="14"/>
  <c r="C57" i="14"/>
  <c r="D53" i="14"/>
  <c r="E45" i="14" l="1"/>
  <c r="D61" i="14"/>
  <c r="E34" i="14"/>
  <c r="E6" i="14"/>
  <c r="D7" i="14" s="1"/>
  <c r="E8" i="14" s="1"/>
  <c r="F8" i="14" s="1"/>
  <c r="F20" i="14"/>
  <c r="E32" i="14"/>
  <c r="F25" i="14"/>
  <c r="C61" i="14"/>
  <c r="E61" i="14" l="1"/>
  <c r="E47" i="14" s="1"/>
  <c r="F34" i="14"/>
  <c r="F82" i="8" l="1"/>
  <c r="E71" i="8"/>
  <c r="D71" i="8"/>
  <c r="F30" i="8" l="1"/>
  <c r="D29" i="8" l="1"/>
  <c r="F33" i="8" s="1"/>
  <c r="F50" i="8" s="1"/>
  <c r="D49" i="8" s="1"/>
  <c r="D30" i="8"/>
  <c r="D50" i="8" l="1"/>
  <c r="E40" i="14"/>
  <c r="B11" i="14" l="1"/>
  <c r="E49" i="14"/>
  <c r="E51" i="14" s="1"/>
  <c r="E11" i="14" l="1"/>
  <c r="D54" i="14"/>
  <c r="D55" i="14" s="1"/>
  <c r="E12" i="14" s="1"/>
  <c r="F12" i="14" l="1"/>
  <c r="F22" i="14" s="1"/>
  <c r="F26" i="14" s="1"/>
  <c r="E27" i="14" s="1"/>
  <c r="E29" i="14" s="1"/>
  <c r="F30" i="14" s="1"/>
  <c r="F35" i="14" s="1"/>
  <c r="F37" i="14" s="1"/>
</calcChain>
</file>

<file path=xl/sharedStrings.xml><?xml version="1.0" encoding="utf-8"?>
<sst xmlns="http://schemas.openxmlformats.org/spreadsheetml/2006/main" count="725" uniqueCount="599">
  <si>
    <t>Particulars</t>
  </si>
  <si>
    <t>Trading Account for the year ending March 31, 2020</t>
  </si>
  <si>
    <t>Amount</t>
  </si>
  <si>
    <t>Particular</t>
  </si>
  <si>
    <t>Opening Stock of finished goods</t>
  </si>
  <si>
    <t>Closing Stock of finished goods</t>
  </si>
  <si>
    <t>Profit and loss Account for the year ending March 31, 2020</t>
  </si>
  <si>
    <t>Rents</t>
  </si>
  <si>
    <t>Salaries and wages</t>
  </si>
  <si>
    <t>Bonus</t>
  </si>
  <si>
    <t>Workmen and staff welfare expenses</t>
  </si>
  <si>
    <t>Advertising</t>
  </si>
  <si>
    <t>Commission</t>
  </si>
  <si>
    <t>Audit fee</t>
  </si>
  <si>
    <t>Other expenses (Mis.)</t>
  </si>
  <si>
    <t>Depreciation</t>
  </si>
  <si>
    <t>Plant and Machinery</t>
  </si>
  <si>
    <t>Rate</t>
  </si>
  <si>
    <t>Net Fixed Asset</t>
  </si>
  <si>
    <t>Creditors</t>
  </si>
  <si>
    <t>Long term investment (Quoted)</t>
  </si>
  <si>
    <t>Inventories (Finished Goods)</t>
  </si>
  <si>
    <t>Debtors</t>
  </si>
  <si>
    <t>Cash in hand</t>
  </si>
  <si>
    <t>Balance with bank</t>
  </si>
  <si>
    <r>
      <t>1.</t>
    </r>
    <r>
      <rPr>
        <sz val="7"/>
        <color theme="1"/>
        <rFont val="Times New Roman"/>
        <family val="1"/>
      </rPr>
      <t xml:space="preserve">     </t>
    </r>
    <r>
      <rPr>
        <sz val="12"/>
        <color theme="1"/>
        <rFont val="Times New Roman"/>
        <family val="1"/>
      </rPr>
      <t>Gross rent</t>
    </r>
  </si>
  <si>
    <r>
      <t>2.</t>
    </r>
    <r>
      <rPr>
        <sz val="7"/>
        <color theme="1"/>
        <rFont val="Times New Roman"/>
        <family val="1"/>
      </rPr>
      <t xml:space="preserve">     </t>
    </r>
    <r>
      <rPr>
        <sz val="12"/>
        <color theme="1"/>
        <rFont val="Times New Roman"/>
        <family val="1"/>
      </rPr>
      <t>Standard rent</t>
    </r>
  </si>
  <si>
    <r>
      <t>3.</t>
    </r>
    <r>
      <rPr>
        <sz val="7"/>
        <color theme="1"/>
        <rFont val="Times New Roman"/>
        <family val="1"/>
      </rPr>
      <t xml:space="preserve">       </t>
    </r>
    <r>
      <rPr>
        <sz val="12"/>
        <color theme="1"/>
        <rFont val="Times New Roman"/>
        <family val="1"/>
      </rPr>
      <t>Municipal tax due</t>
    </r>
  </si>
  <si>
    <r>
      <t>4.</t>
    </r>
    <r>
      <rPr>
        <sz val="7"/>
        <color theme="1"/>
        <rFont val="Times New Roman"/>
        <family val="1"/>
      </rPr>
      <t xml:space="preserve">       </t>
    </r>
    <r>
      <rPr>
        <sz val="12"/>
        <color theme="1"/>
        <rFont val="Times New Roman"/>
        <family val="1"/>
      </rPr>
      <t>Municipal tax paid</t>
    </r>
  </si>
  <si>
    <r>
      <t>5.</t>
    </r>
    <r>
      <rPr>
        <sz val="7"/>
        <color theme="1"/>
        <rFont val="Times New Roman"/>
        <family val="1"/>
      </rPr>
      <t xml:space="preserve">       </t>
    </r>
    <r>
      <rPr>
        <sz val="12"/>
        <color theme="1"/>
        <rFont val="Times New Roman"/>
        <family val="1"/>
      </rPr>
      <t>Interest on capital borrowed</t>
    </r>
  </si>
  <si>
    <r>
      <t>1.</t>
    </r>
    <r>
      <rPr>
        <sz val="7"/>
        <color theme="1"/>
        <rFont val="Times New Roman"/>
        <family val="1"/>
      </rPr>
      <t xml:space="preserve">      </t>
    </r>
    <r>
      <rPr>
        <sz val="12"/>
        <color theme="1"/>
        <rFont val="Times New Roman"/>
        <family val="1"/>
      </rPr>
      <t>BSR Code (HDFC,  New Delhi)</t>
    </r>
  </si>
  <si>
    <r>
      <t>2.</t>
    </r>
    <r>
      <rPr>
        <sz val="7"/>
        <color theme="1"/>
        <rFont val="Times New Roman"/>
        <family val="1"/>
      </rPr>
      <t xml:space="preserve">      </t>
    </r>
    <r>
      <rPr>
        <sz val="12"/>
        <color theme="1"/>
        <rFont val="Times New Roman"/>
        <family val="1"/>
      </rPr>
      <t xml:space="preserve">Date of Deposit: </t>
    </r>
  </si>
  <si>
    <r>
      <t>4.</t>
    </r>
    <r>
      <rPr>
        <sz val="7"/>
        <color theme="1"/>
        <rFont val="Times New Roman"/>
        <family val="1"/>
      </rPr>
      <t xml:space="preserve">      </t>
    </r>
    <r>
      <rPr>
        <sz val="12"/>
        <color theme="1"/>
        <rFont val="Times New Roman"/>
        <family val="1"/>
      </rPr>
      <t>Amount</t>
    </r>
  </si>
  <si>
    <r>
      <t>2.</t>
    </r>
    <r>
      <rPr>
        <sz val="7"/>
        <color theme="1"/>
        <rFont val="Times New Roman"/>
        <family val="1"/>
      </rPr>
      <t xml:space="preserve">      </t>
    </r>
    <r>
      <rPr>
        <sz val="12"/>
        <color theme="1"/>
        <rFont val="Times New Roman"/>
        <family val="1"/>
      </rPr>
      <t>TAN</t>
    </r>
  </si>
  <si>
    <r>
      <t>3.</t>
    </r>
    <r>
      <rPr>
        <sz val="7"/>
        <color theme="1"/>
        <rFont val="Times New Roman"/>
        <family val="1"/>
      </rPr>
      <t xml:space="preserve">      </t>
    </r>
    <r>
      <rPr>
        <sz val="12"/>
        <color theme="1"/>
        <rFont val="Times New Roman"/>
        <family val="1"/>
      </rPr>
      <t xml:space="preserve">Amount of TDS deducted </t>
    </r>
  </si>
  <si>
    <r>
      <t>2.</t>
    </r>
    <r>
      <rPr>
        <sz val="7"/>
        <color theme="1"/>
        <rFont val="Times New Roman"/>
        <family val="1"/>
      </rPr>
      <t xml:space="preserve">      </t>
    </r>
    <r>
      <rPr>
        <sz val="12"/>
        <color theme="1"/>
        <rFont val="Times New Roman"/>
        <family val="1"/>
      </rPr>
      <t>Name of the bank:</t>
    </r>
  </si>
  <si>
    <t xml:space="preserve">Addition which was used for 179 days </t>
  </si>
  <si>
    <t>Addition for a period of 180 or more days</t>
  </si>
  <si>
    <t>Sold  asset and used more than 180 days</t>
  </si>
  <si>
    <t>Balance sheet as on March 31, 2020</t>
  </si>
  <si>
    <t>Written down value on 01/04/2019</t>
  </si>
  <si>
    <t>Written down value on 31/03/2020</t>
  </si>
  <si>
    <r>
      <t>1.</t>
    </r>
    <r>
      <rPr>
        <sz val="7"/>
        <color theme="1"/>
        <rFont val="Times New Roman"/>
        <family val="1"/>
      </rPr>
      <t xml:space="preserve">      </t>
    </r>
    <r>
      <rPr>
        <sz val="12"/>
        <color theme="1"/>
        <rFont val="Times New Roman"/>
        <family val="1"/>
      </rPr>
      <t xml:space="preserve">Name of the Tenant </t>
    </r>
  </si>
  <si>
    <t>Repairs to Machinery</t>
  </si>
  <si>
    <t>4.  Type of Account</t>
  </si>
  <si>
    <t>Current</t>
  </si>
  <si>
    <t>Saving</t>
  </si>
  <si>
    <t>Travelling expenses</t>
  </si>
  <si>
    <t>Loan from Bank</t>
  </si>
  <si>
    <t>Short term investment (Preference shares)</t>
  </si>
  <si>
    <t>5. Name of tenant</t>
  </si>
  <si>
    <t>6. PAN of tenant</t>
  </si>
  <si>
    <t>√</t>
  </si>
  <si>
    <t>Gross Receipt of business (Goods)</t>
  </si>
  <si>
    <t>IGST in respect of goods and services purchased</t>
  </si>
  <si>
    <t>Gross Receipt of business (Services)</t>
  </si>
  <si>
    <t>Net Purchases of traded goods</t>
  </si>
  <si>
    <t>IGST in respect of goods and services supplied</t>
  </si>
  <si>
    <t>Gross Profit transferred to Profit and loss Account</t>
  </si>
  <si>
    <t>Telephone expenses</t>
  </si>
  <si>
    <t>Computer &amp; Laptop</t>
  </si>
  <si>
    <t>Sold  asset and used 179 days</t>
  </si>
  <si>
    <t>Punjab National Bank</t>
  </si>
  <si>
    <t>DELP09235C</t>
  </si>
  <si>
    <t>Punjab National Bank, New Delhi</t>
  </si>
  <si>
    <t>HDFC,  New Delhi</t>
  </si>
  <si>
    <t>Part H: Information regarding Advance tax and self assessment tax</t>
  </si>
  <si>
    <t>Part K: Information regarding Bank Account</t>
  </si>
  <si>
    <t xml:space="preserve">Direct expenses in Carriage inward </t>
  </si>
  <si>
    <t>Direct expenses in Power and fuel</t>
  </si>
  <si>
    <t>Direct expenses in Other expenses</t>
  </si>
  <si>
    <t xml:space="preserve">1.  Additional Depreciation is not allowed. </t>
  </si>
  <si>
    <t>5. Account preferred for refund credited</t>
  </si>
  <si>
    <t>Part I: Information regarding TDS</t>
  </si>
  <si>
    <t>3.       Fixed deposit Bank Interest 
         (Net value/After TDS of 10%)</t>
  </si>
  <si>
    <t xml:space="preserve">1.          Name </t>
  </si>
  <si>
    <t xml:space="preserve">3.          Status </t>
  </si>
  <si>
    <t>4.          Sub Status</t>
  </si>
  <si>
    <t>7.          PAN</t>
  </si>
  <si>
    <t>8.          Aadhaar Number</t>
  </si>
  <si>
    <t xml:space="preserve"> Yuva Associates</t>
  </si>
  <si>
    <t>Firm</t>
  </si>
  <si>
    <t>Partnership Firm</t>
  </si>
  <si>
    <t>AAAFY1234N</t>
  </si>
  <si>
    <t>415278459687</t>
  </si>
  <si>
    <t>30/09/2020                  (Place of filing of return: New Delhi)</t>
  </si>
  <si>
    <t>1. Yuva Associates is liable to maintain account as per 44AA.</t>
  </si>
  <si>
    <t xml:space="preserve">Part B: Information regarding Partners </t>
  </si>
  <si>
    <t>Name of Partners</t>
  </si>
  <si>
    <t>Yuva Kumar</t>
  </si>
  <si>
    <t>Manish Rana</t>
  </si>
  <si>
    <t>Percentage of Share</t>
  </si>
  <si>
    <t>PAN</t>
  </si>
  <si>
    <t>Status</t>
  </si>
  <si>
    <t>Individual and working partners</t>
  </si>
  <si>
    <t>Partner for verification</t>
  </si>
  <si>
    <t>-</t>
  </si>
  <si>
    <t>Declaration as</t>
  </si>
  <si>
    <t>Managing Partner</t>
  </si>
  <si>
    <t>Father Name</t>
  </si>
  <si>
    <t>Raj Kumar</t>
  </si>
  <si>
    <t>• No new partner has been admitted in the firm.
• No partner has been retired from the firm.</t>
  </si>
  <si>
    <t xml:space="preserve">C1. Nature of business: 09010, Wholesale of household products </t>
  </si>
  <si>
    <t>Salary to partner (Rs. 40,000 per month to each partner)</t>
  </si>
  <si>
    <t xml:space="preserve"> Repairs to building</t>
  </si>
  <si>
    <t>C5. Other information regarding Profit and gain from business and profession</t>
  </si>
  <si>
    <t>3. Salaries and wages include</t>
  </si>
  <si>
    <t>C6. Depreciation</t>
  </si>
  <si>
    <t xml:space="preserve">Amritanshu Ltd </t>
  </si>
  <si>
    <t>D1. Basic details of House property</t>
  </si>
  <si>
    <t>D2. Income details of house property</t>
  </si>
  <si>
    <t>E1. Long term Capital Gain</t>
  </si>
  <si>
    <t>1.       Full value of consideration receivable from Sale of Rural Agriculture Land 
           (Date of transfer of asset: 10/12/2019)</t>
  </si>
  <si>
    <t>Part F: Information regarding Income from other sources</t>
  </si>
  <si>
    <t>1.       Bank Saving Interest 
          (As per Interest certificate issued by bank)</t>
  </si>
  <si>
    <t>2.      Aggregate value of sum of money received without 
         consideration</t>
  </si>
  <si>
    <t>0000574</t>
  </si>
  <si>
    <t>0000598</t>
  </si>
  <si>
    <t>Amritanshu Ltd</t>
  </si>
  <si>
    <t>DELA12381D</t>
  </si>
  <si>
    <t>10.        Date of Filing</t>
  </si>
  <si>
    <t>Net Profit</t>
  </si>
  <si>
    <t xml:space="preserve">1. Other expenses include tuition fee paid of a poor student of University of Delhi </t>
  </si>
  <si>
    <t>a) on 20th April, 2019</t>
  </si>
  <si>
    <t>b) on 10th July, 2019</t>
  </si>
  <si>
    <t>c) on 12th December, 2020</t>
  </si>
  <si>
    <r>
      <t>AAA</t>
    </r>
    <r>
      <rPr>
        <sz val="12"/>
        <color rgb="FFC00000"/>
        <rFont val="Times New Roman"/>
        <family val="1"/>
      </rPr>
      <t>P</t>
    </r>
    <r>
      <rPr>
        <sz val="12"/>
        <color theme="1"/>
        <rFont val="Times New Roman"/>
        <family val="1"/>
      </rPr>
      <t>K1245N</t>
    </r>
  </si>
  <si>
    <r>
      <t>AAA</t>
    </r>
    <r>
      <rPr>
        <sz val="12"/>
        <color rgb="FFC00000"/>
        <rFont val="Times New Roman"/>
        <family val="1"/>
      </rPr>
      <t>P</t>
    </r>
    <r>
      <rPr>
        <sz val="12"/>
        <rFont val="Times New Roman"/>
        <family val="1"/>
      </rPr>
      <t>R1452J</t>
    </r>
  </si>
  <si>
    <t>Gross Profit transferred from Trading  Account</t>
  </si>
  <si>
    <t>4. Purchase of material includes payment made by crossed cheque.</t>
  </si>
  <si>
    <t xml:space="preserve">5. Other expenses include payment of Income tax </t>
  </si>
  <si>
    <t>6. Advertising expense include expenditure of capital nature</t>
  </si>
  <si>
    <r>
      <t xml:space="preserve">2. </t>
    </r>
    <r>
      <rPr>
        <sz val="12"/>
        <color rgb="FFC00000"/>
        <rFont val="Times New Roman"/>
        <family val="1"/>
      </rPr>
      <t>Rates</t>
    </r>
    <r>
      <rPr>
        <sz val="12"/>
        <color theme="1"/>
        <rFont val="Times New Roman"/>
        <family val="1"/>
      </rPr>
      <t xml:space="preserve"> and taxes (IGST) were paid as below</t>
    </r>
  </si>
  <si>
    <t xml:space="preserve">     a) Salary of Rs. 600000 made to relative of Mr. Yuva. Similar salary was found to be Rs. 650000</t>
  </si>
  <si>
    <t xml:space="preserve">
     b) Salary of Rs. 500000 made to relative of Mr. Manish. Similar salary was found to be Rs. 400000</t>
  </si>
  <si>
    <t>1.   Donation to Political Party in Delhi</t>
  </si>
  <si>
    <r>
      <t>4. Donation to Prime Minister National Relief Fund by cheque, Address: South Block, New Delhi-110011, State Code: 09, PAN: AAATP</t>
    </r>
    <r>
      <rPr>
        <sz val="12"/>
        <color rgb="FF00B0F0"/>
        <rFont val="Times New Roman"/>
        <family val="1"/>
      </rPr>
      <t>4</t>
    </r>
    <r>
      <rPr>
        <sz val="12"/>
        <color theme="1"/>
        <rFont val="Times New Roman"/>
        <family val="1"/>
      </rPr>
      <t>637Q</t>
    </r>
  </si>
  <si>
    <r>
      <t xml:space="preserve">Yuva Associates </t>
    </r>
    <r>
      <rPr>
        <sz val="12"/>
        <color rgb="FFC00000"/>
        <rFont val="Times New Roman"/>
        <family val="1"/>
      </rPr>
      <t xml:space="preserve"> is not liable</t>
    </r>
    <r>
      <rPr>
        <sz val="12"/>
        <color theme="1"/>
        <rFont val="Times New Roman"/>
        <family val="1"/>
      </rPr>
      <t xml:space="preserve"> to maintain Audit as per 44AB</t>
    </r>
  </si>
  <si>
    <t>Proprietor Capital
1. Yuva Kumar:     1,12,50,000
2. Manish Kumar:   37,50,000</t>
  </si>
  <si>
    <t xml:space="preserve">Income from House Property </t>
  </si>
  <si>
    <t>Rent Received</t>
  </si>
  <si>
    <t>GAV</t>
  </si>
  <si>
    <t>Less Local Taxes paid</t>
  </si>
  <si>
    <t xml:space="preserve">NAV </t>
  </si>
  <si>
    <t xml:space="preserve">Less Intt on Loan </t>
  </si>
  <si>
    <t>Capital Gains</t>
  </si>
  <si>
    <t>Less Exp</t>
  </si>
  <si>
    <t xml:space="preserve">Nil </t>
  </si>
  <si>
    <t>Other Sources</t>
  </si>
  <si>
    <t>FDR Interest after 10% TDS</t>
  </si>
  <si>
    <t xml:space="preserve">Income from Business / Profession </t>
  </si>
  <si>
    <t>NP as per P &amp; L A/c</t>
  </si>
  <si>
    <t>P &amp; L A/c</t>
  </si>
  <si>
    <t xml:space="preserve">Depreciation  Added </t>
  </si>
  <si>
    <t>BP-11</t>
  </si>
  <si>
    <t xml:space="preserve">DEP </t>
  </si>
  <si>
    <t>Dep Allowed</t>
  </si>
  <si>
    <t>BP-12(i)</t>
  </si>
  <si>
    <t xml:space="preserve">Excess Intt on Cap 5% </t>
  </si>
  <si>
    <t>BP-16</t>
  </si>
  <si>
    <t xml:space="preserve">Adjusted profit </t>
  </si>
  <si>
    <t>Book profit</t>
  </si>
  <si>
    <t xml:space="preserve">Balance @ 60% </t>
  </si>
  <si>
    <t xml:space="preserve">Remuneration  Allowed </t>
  </si>
  <si>
    <t>Gross Total Income</t>
  </si>
  <si>
    <t>Total Income</t>
  </si>
  <si>
    <t xml:space="preserve">Normal Tax </t>
  </si>
  <si>
    <t xml:space="preserve">Health &amp; Edu Cess </t>
  </si>
  <si>
    <t>Tax Liability</t>
  </si>
  <si>
    <t>TDS by Tenant</t>
  </si>
  <si>
    <t xml:space="preserve">TDS by Bank </t>
  </si>
  <si>
    <t xml:space="preserve">Advance  Tax </t>
  </si>
  <si>
    <t xml:space="preserve">Late Intt &amp; Late Fees </t>
  </si>
  <si>
    <t>Ignored</t>
  </si>
  <si>
    <t>Rounded Off</t>
  </si>
  <si>
    <t>Intt on Capital to Partners</t>
  </si>
  <si>
    <t>Remuneration to Partners</t>
  </si>
  <si>
    <t xml:space="preserve">Full </t>
  </si>
  <si>
    <t>Half</t>
  </si>
  <si>
    <t>Capital Exp</t>
  </si>
  <si>
    <t>OI-7a</t>
  </si>
  <si>
    <t>Dep.</t>
  </si>
  <si>
    <t>Workings - Book Profit</t>
  </si>
  <si>
    <t xml:space="preserve">Total </t>
  </si>
  <si>
    <t>Less Ded u/s 80G</t>
  </si>
  <si>
    <t xml:space="preserve">Less Ded u/s 80GGC </t>
  </si>
  <si>
    <t xml:space="preserve">Tax Payable </t>
  </si>
  <si>
    <t xml:space="preserve">Less Partners' Remu u/s 40(b) </t>
  </si>
  <si>
    <t>Book Profit as per P &amp; L A/c</t>
  </si>
  <si>
    <t>ITR-5</t>
  </si>
  <si>
    <r>
      <t>Book by Varun &amp; Jyoti,</t>
    </r>
    <r>
      <rPr>
        <sz val="11"/>
        <color rgb="FF7030A0"/>
        <rFont val="Arial"/>
        <family val="2"/>
      </rPr>
      <t xml:space="preserve"> First Edition (Jan-2021) </t>
    </r>
  </si>
  <si>
    <t>AY 2020-21</t>
  </si>
  <si>
    <t>Partners' Remuneration allowed as per Sec 40(b)</t>
  </si>
  <si>
    <t>Book Profit</t>
  </si>
  <si>
    <t>First  Rs. 300000  @ 90%</t>
  </si>
  <si>
    <r>
      <t xml:space="preserve">Dr S B Rathore, </t>
    </r>
    <r>
      <rPr>
        <i/>
        <sz val="8"/>
        <color rgb="FF2808E8"/>
        <rFont val="Arial"/>
        <family val="2"/>
      </rPr>
      <t>Former Associate Professor of Commerce (Oct-1977 to Dec-2019)</t>
    </r>
    <r>
      <rPr>
        <i/>
        <sz val="8"/>
        <color rgb="FFC00000"/>
        <rFont val="Arial"/>
        <family val="2"/>
      </rPr>
      <t xml:space="preserve">, Shyam Lal College </t>
    </r>
    <r>
      <rPr>
        <i/>
        <sz val="8"/>
        <color rgb="FF7030A0"/>
        <rFont val="Arial"/>
        <family val="2"/>
      </rPr>
      <t xml:space="preserve"> # 9811116835</t>
    </r>
  </si>
  <si>
    <t xml:space="preserve">Workings - Depreciation </t>
  </si>
  <si>
    <t>2 Partners</t>
  </si>
  <si>
    <t>Case-501</t>
  </si>
  <si>
    <t>Page P-50 to P-56</t>
  </si>
  <si>
    <t>YUVA ASSOCIATES</t>
  </si>
  <si>
    <t xml:space="preserve">Indexed Acq Cost </t>
  </si>
  <si>
    <t>N.A.</t>
  </si>
  <si>
    <t>Filed on 30-09-2020</t>
  </si>
  <si>
    <t>Tuiton Fees of Student</t>
  </si>
  <si>
    <t>Rates &amp; Taxes not paid</t>
  </si>
  <si>
    <t>Salary-Relative</t>
  </si>
  <si>
    <t xml:space="preserve">Income Tax </t>
  </si>
  <si>
    <t xml:space="preserve">Add Surcharge if TI&gt; 100 Lakhs </t>
  </si>
  <si>
    <t>Less 80C: by Partnerrs</t>
  </si>
  <si>
    <t xml:space="preserve">Liability for Leased Assets </t>
  </si>
  <si>
    <t>OI-7c</t>
  </si>
  <si>
    <t>OI-11a</t>
  </si>
  <si>
    <t>OI-9a</t>
  </si>
  <si>
    <t>OI-8Ae</t>
  </si>
  <si>
    <t>i</t>
  </si>
  <si>
    <t>No</t>
  </si>
  <si>
    <t>Service tax</t>
  </si>
  <si>
    <t>Central Goods &amp; Service Tax (CGST)</t>
  </si>
  <si>
    <t>State Goods &amp; Services Tax (SGST)</t>
  </si>
  <si>
    <t>Integrated Goods &amp; Services Tax (IGST)</t>
  </si>
  <si>
    <t>Union Territory Goods &amp; Services Tax  (UTGST)</t>
  </si>
  <si>
    <t>(Select)</t>
  </si>
  <si>
    <t>a</t>
  </si>
  <si>
    <t>b</t>
  </si>
  <si>
    <t>c</t>
  </si>
  <si>
    <t>d</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</si>
  <si>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</si>
  <si>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</si>
  <si>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</si>
  <si>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</si>
  <si>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</si>
  <si>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</si>
  <si>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</si>
  <si>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Increase in the profit or decrease in loss because of deviation, if any, as per Income Computation Disclosure Standards notified under section 145(2) [column 11a(iii) of Schedule ICDS]</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</si>
  <si>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</si>
  <si>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</si>
  <si>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</si>
  <si>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</si>
  <si>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4a</t>
  </si>
  <si>
    <t>Finished goods (if at cost or market rates whichever is less write 1, if at cost write 2, if at market rate write 3)</t>
  </si>
  <si>
    <t>4b</t>
  </si>
  <si>
    <t>Is there any change in stock valuation method (Select)</t>
  </si>
  <si>
    <t>4c</t>
  </si>
  <si>
    <t>Increase in  the profit or loss because of deviation, if any, from the method of valuation specified under section 145A</t>
  </si>
  <si>
    <t>4d</t>
  </si>
  <si>
    <t>e</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</si>
  <si>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</si>
  <si>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</si>
  <si>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</si>
  <si>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</si>
  <si>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</si>
  <si>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</si>
  <si>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</si>
  <si>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</si>
  <si>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</si>
  <si>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</si>
  <si>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</si>
  <si>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</si>
  <si>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</si>
  <si>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</si>
  <si>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</si>
  <si>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</si>
  <si>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</si>
  <si>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</si>
  <si>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6a</t>
  </si>
  <si>
    <t>Premium paid for insurance on the health of employees [36(1)(ib)]</t>
  </si>
  <si>
    <t>6b</t>
  </si>
  <si>
    <t>Any sum paid to an employee as bonus or commission for services rendered, where such sum was otherwise payable to him as profits or dividend. [36(1)(ii)]</t>
  </si>
  <si>
    <t>6c</t>
  </si>
  <si>
    <t>Any amount of interest paid in respect of borrowed capital [36(1)(iii)]</t>
  </si>
  <si>
    <t>6d</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</si>
  <si>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</si>
  <si>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</si>
  <si>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</si>
  <si>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</si>
  <si>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</si>
  <si>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</si>
  <si>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</si>
  <si>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</si>
  <si>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</si>
  <si>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</si>
  <si>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</si>
  <si>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</si>
  <si>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</si>
  <si>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</si>
  <si>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</si>
  <si>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</si>
  <si>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</si>
  <si>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</si>
  <si>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</si>
  <si>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</si>
  <si>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</si>
  <si>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</si>
  <si>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</si>
  <si>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</si>
  <si>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</si>
  <si>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</si>
  <si>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</si>
  <si>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</si>
  <si>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</si>
  <si>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</si>
  <si>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</si>
  <si>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</si>
  <si>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</si>
  <si>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</si>
  <si>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</si>
  <si>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</si>
  <si>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</si>
  <si>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</si>
  <si>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</si>
  <si>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</si>
  <si>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6s</t>
  </si>
  <si>
    <t>BP-14</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</si>
  <si>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</si>
  <si>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</si>
  <si>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</si>
  <si>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</si>
  <si>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</si>
  <si>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</si>
  <si>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</si>
  <si>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</si>
  <si>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</si>
  <si>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</si>
  <si>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</si>
  <si>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</si>
  <si>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</si>
  <si>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</si>
  <si>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</si>
  <si>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</si>
  <si>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</si>
  <si>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</si>
  <si>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</si>
  <si>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</si>
  <si>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</si>
  <si>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BP-15</t>
  </si>
  <si>
    <t>A</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</si>
  <si>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</si>
  <si>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</si>
  <si>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</si>
  <si>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</si>
  <si>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</si>
  <si>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</si>
  <si>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</si>
  <si>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</si>
  <si>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</si>
  <si>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</si>
  <si>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</si>
  <si>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</si>
  <si>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</si>
  <si>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</si>
  <si>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</si>
  <si>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</si>
  <si>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</si>
  <si>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</si>
  <si>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</si>
  <si>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</si>
  <si>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B</t>
  </si>
  <si>
    <t>Any amount disallowed under section 40 in any preceding previous year but allowable during the previous year</t>
  </si>
  <si>
    <t>8B</t>
  </si>
  <si>
    <t>BP-30</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</si>
  <si>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</si>
  <si>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</si>
  <si>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</si>
  <si>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</si>
  <si>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</si>
  <si>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</si>
  <si>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</si>
  <si>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</si>
  <si>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</si>
  <si>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</si>
  <si>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9f</t>
  </si>
  <si>
    <t>BP-17</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</si>
  <si>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</si>
  <si>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</si>
  <si>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</si>
  <si>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</si>
  <si>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</si>
  <si>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</si>
  <si>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</si>
  <si>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</si>
  <si>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</si>
  <si>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</si>
  <si>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</si>
  <si>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</si>
  <si>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</si>
  <si>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</si>
  <si>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</si>
  <si>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</si>
  <si>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</si>
  <si>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BP-31</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</si>
  <si>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</si>
  <si>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</si>
  <si>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</si>
  <si>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</si>
  <si>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</si>
  <si>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</si>
  <si>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</si>
  <si>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</si>
  <si>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</si>
  <si>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</si>
  <si>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BP-18</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</si>
  <si>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</si>
  <si>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</si>
  <si>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</si>
  <si>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</si>
  <si>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</si>
  <si>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</si>
  <si>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</si>
  <si>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</si>
  <si>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</si>
  <si>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</si>
  <si>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</si>
  <si>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</si>
  <si>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</si>
  <si>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</si>
  <si>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</si>
  <si>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</si>
  <si>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</si>
  <si>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</si>
  <si>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</si>
  <si>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</si>
  <si>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</si>
  <si>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</si>
  <si>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 xml:space="preserve">Schedule -BP </t>
  </si>
  <si>
    <t>OI-6</t>
  </si>
  <si>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</si>
  <si>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t>OI-7</t>
  </si>
  <si>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</si>
  <si>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t>OI-8A</t>
  </si>
  <si>
    <t>OI-9</t>
  </si>
  <si>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</si>
  <si>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t>OI-11</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</si>
  <si>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</si>
  <si>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t>OI-8B</t>
  </si>
  <si>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</si>
  <si>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t>OI-10</t>
  </si>
  <si>
    <t>PART A - GENERAL</t>
  </si>
  <si>
    <t>Personal Information, Filing Status &amp; Audit Information</t>
  </si>
  <si>
    <t>Details of Personal Information, Filing Status &amp; Audit Information</t>
  </si>
  <si>
    <t>PART A - GENERAL(2)</t>
  </si>
  <si>
    <t>Partners/ Members Information, Nature of Business or Profession</t>
  </si>
  <si>
    <t xml:space="preserve">Partners/ Members Information, Nature of business or profession, if more than one trade names please specify upto 3 trade names </t>
  </si>
  <si>
    <t>BALANCE_SHEET</t>
  </si>
  <si>
    <t>PartA-BS</t>
  </si>
  <si>
    <t>Balance sheet as on 31st day of March, 2019 or date of dissolution.</t>
  </si>
  <si>
    <t>MANUFACTURING ACCOUNT</t>
  </si>
  <si>
    <t>Part A Manufacturing Account</t>
  </si>
  <si>
    <t>Manufacturing Account  for the financial year 2018-19</t>
  </si>
  <si>
    <t>TRADING ACCOUNT</t>
  </si>
  <si>
    <t xml:space="preserve">Part A-Trading Account </t>
  </si>
  <si>
    <t>Trading Account  for the financial year 2018-19</t>
  </si>
  <si>
    <t>PROFIT_LOSS</t>
  </si>
  <si>
    <t>PartA-P&amp;L</t>
  </si>
  <si>
    <t>Profit and Loss Account for the previous year 2018-19</t>
  </si>
  <si>
    <t>PART - A OI</t>
  </si>
  <si>
    <t>PartA-OI</t>
  </si>
  <si>
    <t>Other Information (optional in a case not liable for audit under section 44AB)</t>
  </si>
  <si>
    <t>QUANTITATIVE_DETAILS</t>
  </si>
  <si>
    <t>PartA-QD</t>
  </si>
  <si>
    <t>Quantitative details (optional in a case not liable for audit under section 44AB)</t>
  </si>
  <si>
    <t>HOUSE_PROPERTY</t>
  </si>
  <si>
    <t>Schedule HP</t>
  </si>
  <si>
    <t>Details of Income from House Property</t>
  </si>
  <si>
    <t>BP</t>
  </si>
  <si>
    <t>Schedule BP</t>
  </si>
  <si>
    <t>Computation of income from business or profession</t>
  </si>
  <si>
    <t>DPM_DOA</t>
  </si>
  <si>
    <t>Schedule DPM, Schedule DOA</t>
  </si>
  <si>
    <t>Depreciation on Plant and Machinery &amp; on other assets</t>
  </si>
  <si>
    <t>DEP_DCG</t>
  </si>
  <si>
    <t>Schedule DEP, Schedule DCG</t>
  </si>
  <si>
    <t>Summary of depreciation on assets &amp; Deemed Capital Gains on sale of depreciable assets</t>
  </si>
  <si>
    <t>ESR</t>
  </si>
  <si>
    <t>Schedule ESR</t>
  </si>
  <si>
    <t>Deduction under section 35 or 35CCC or 35CCD</t>
  </si>
  <si>
    <t>CG</t>
  </si>
  <si>
    <t>Schedule CG</t>
  </si>
  <si>
    <t>Details of Income from Capital Gains</t>
  </si>
  <si>
    <t>Tool-112A</t>
  </si>
  <si>
    <t>Schedule 112A</t>
  </si>
  <si>
    <t>From sale of equity share in a company or unit of equity oriented fund or unit of a business trust on which STT is paid under section 112A</t>
  </si>
  <si>
    <t>Tool-115AD(1)(iii)(p)</t>
  </si>
  <si>
    <t>Schedule 115AD(1)(iii) proviso</t>
  </si>
  <si>
    <t>For NON-RESIDENTS - From sale of equity share in a company or unit of equity oriented fund or unit of a business trust on which STT is paid under section 112A</t>
  </si>
  <si>
    <t>OS</t>
  </si>
  <si>
    <t>Schedule OS</t>
  </si>
  <si>
    <t>Details of Income from Other Sources</t>
  </si>
  <si>
    <t>CYLA-BFLA</t>
  </si>
  <si>
    <t>Schedule CYLA, Schedule BFLA</t>
  </si>
  <si>
    <t>Details of Income after Set off of Current years losses &amp;Brought Forward Losses of earlier years</t>
  </si>
  <si>
    <t>CFL</t>
  </si>
  <si>
    <t>Schedule CFL</t>
  </si>
  <si>
    <t>Details of Losses to be carried forward to future Years</t>
  </si>
  <si>
    <t>Unabsorbed Depreciation</t>
  </si>
  <si>
    <t>Schedule UD</t>
  </si>
  <si>
    <t>Unabsorbed depreciation and allowance under section 35(4)</t>
  </si>
  <si>
    <t>Schedule ICDS</t>
  </si>
  <si>
    <t>Effect of Income Computation Disclosure Standards on profit</t>
  </si>
  <si>
    <t>10AA</t>
  </si>
  <si>
    <t>Schedule 10AA</t>
  </si>
  <si>
    <t>Deduction under section 10AA</t>
  </si>
  <si>
    <t>80G</t>
  </si>
  <si>
    <t>Schedule 80G</t>
  </si>
  <si>
    <t>Details of donations entitled for deduction under section 80G</t>
  </si>
  <si>
    <t>80GGA</t>
  </si>
  <si>
    <t>Schedule 80GGA</t>
  </si>
  <si>
    <t>Details of donations for scientific research or rural development</t>
  </si>
  <si>
    <t>RA</t>
  </si>
  <si>
    <t>Schedule RA</t>
  </si>
  <si>
    <t xml:space="preserve">Details of donations to research associations etc. [deduction under sections 35(1)(ii) or 35(1)(iia) or 35(1)(iii) or 35(2AA)] </t>
  </si>
  <si>
    <t>80</t>
  </si>
  <si>
    <t>Schedule 80-IA, Schedule 80-IB, Schedule 80-IC or Schedule 80-IE</t>
  </si>
  <si>
    <t>Deductions under section 80-IA, 80-IB, 80-IC or 80-IE &amp;  Chapter VI-A</t>
  </si>
  <si>
    <t>80P</t>
  </si>
  <si>
    <t>Schedule 80P</t>
  </si>
  <si>
    <t>Deductions under section 80P</t>
  </si>
  <si>
    <t>VI-A</t>
  </si>
  <si>
    <t>Schedule VI-A</t>
  </si>
  <si>
    <t>Deductions under  Chapter VI-A</t>
  </si>
  <si>
    <t>AMT</t>
  </si>
  <si>
    <t>Schedule AMT</t>
  </si>
  <si>
    <t xml:space="preserve">Computation of Alternate Minimum  Tax payable under section 115JC </t>
  </si>
  <si>
    <t>AMTC</t>
  </si>
  <si>
    <t>Schedule AMTC</t>
  </si>
  <si>
    <t xml:space="preserve">Computation of tax credit under section 115JD </t>
  </si>
  <si>
    <t>SI</t>
  </si>
  <si>
    <t>Schedule SI</t>
  </si>
  <si>
    <t xml:space="preserve">Income chargeable to Income tax at special rates IB </t>
  </si>
  <si>
    <t>IF</t>
  </si>
  <si>
    <t>Schedule IF</t>
  </si>
  <si>
    <t xml:space="preserve">Information regarding partnership firms in which you are partner </t>
  </si>
  <si>
    <t>EI</t>
  </si>
  <si>
    <t>Schedule EI</t>
  </si>
  <si>
    <t>Details of Exempt Income</t>
  </si>
  <si>
    <t>Schedule PTI</t>
  </si>
  <si>
    <t>Pass Through Income details from business trust or investment fund as per section 115UA, 115UB</t>
  </si>
  <si>
    <t>FSI</t>
  </si>
  <si>
    <t>Schedule FSI</t>
  </si>
  <si>
    <t>Details of Income from outside India and tax relief</t>
  </si>
  <si>
    <t>TR_FA</t>
  </si>
  <si>
    <t>Schedule TR, Schedule FA</t>
  </si>
  <si>
    <t>Summary of tax relief claimed for taxes paid outside India &amp; Schedule FA Details of foreign assets</t>
  </si>
  <si>
    <t>GST</t>
  </si>
  <si>
    <t>Schedule GST</t>
  </si>
  <si>
    <t>Information regarding turnover/gross receipt reported for GST</t>
  </si>
  <si>
    <t>PARTB - TI - TTI</t>
  </si>
  <si>
    <t>IT</t>
  </si>
  <si>
    <t>15A</t>
  </si>
  <si>
    <t>Details of payments of Advance Tax and Self-Assessment Tax</t>
  </si>
  <si>
    <t>TDS</t>
  </si>
  <si>
    <t>15B, 15C</t>
  </si>
  <si>
    <t>Details of Tax Deducted at Source &amp; Tax Collected at Source</t>
  </si>
  <si>
    <t>VERIFICATION</t>
  </si>
  <si>
    <t>Schedule Verification</t>
  </si>
  <si>
    <t>Not-Existent Sheets in ITR-5 as Comapred to ITR-3</t>
  </si>
  <si>
    <t xml:space="preserve">20 Sheets to be ignored </t>
  </si>
  <si>
    <t>5A        Portuguese Civil Code</t>
  </si>
  <si>
    <t xml:space="preserve"> AL         Schedule of Assets and Liability </t>
  </si>
  <si>
    <t>New Sheets introduced  in ITR-5 as comapred to ITR-3</t>
  </si>
  <si>
    <t xml:space="preserve">80P          Deductions </t>
  </si>
  <si>
    <t>80GGA    Details of donations for scientific research or rural development</t>
  </si>
  <si>
    <t xml:space="preserve">IF             Information regarding partnership firms in which you are partner </t>
  </si>
  <si>
    <t>General (2) in ITR-5          Nature of Business in ITR-3</t>
  </si>
  <si>
    <t xml:space="preserve">Whether assessee is exercising Option </t>
  </si>
  <si>
    <r>
      <t xml:space="preserve">Amounts </t>
    </r>
    <r>
      <rPr>
        <b/>
        <sz val="11"/>
        <color rgb="FFC00000"/>
        <rFont val="Arial"/>
        <family val="2"/>
      </rPr>
      <t>debited</t>
    </r>
    <r>
      <rPr>
        <b/>
        <sz val="11"/>
        <rFont val="Arial"/>
        <family val="2"/>
      </rPr>
      <t xml:space="preserve"> to the profit and loss account, to the extent disallowable under section 36 (</t>
    </r>
    <r>
      <rPr>
        <b/>
        <sz val="11"/>
        <color rgb="FF2808E8"/>
        <rFont val="Arial"/>
        <family val="2"/>
      </rPr>
      <t>6t</t>
    </r>
    <r>
      <rPr>
        <b/>
        <sz val="11"/>
        <rFont val="Arial"/>
        <family val="2"/>
      </rPr>
      <t xml:space="preserve"> of Part A-OI)</t>
    </r>
  </si>
  <si>
    <r>
      <t xml:space="preserve">Amounts </t>
    </r>
    <r>
      <rPr>
        <b/>
        <sz val="11"/>
        <color rgb="FFC00000"/>
        <rFont val="Arial"/>
        <family val="2"/>
      </rPr>
      <t>debited</t>
    </r>
    <r>
      <rPr>
        <b/>
        <sz val="11"/>
        <rFont val="Arial"/>
        <family val="2"/>
      </rPr>
      <t xml:space="preserve"> to the profit and loss account, to the extent disallowable under section 40A (9</t>
    </r>
    <r>
      <rPr>
        <b/>
        <sz val="11"/>
        <color rgb="FF2808E8"/>
        <rFont val="Arial"/>
        <family val="2"/>
      </rPr>
      <t>g</t>
    </r>
    <r>
      <rPr>
        <b/>
        <sz val="11"/>
        <rFont val="Arial"/>
        <family val="2"/>
      </rPr>
      <t xml:space="preserve"> of Part-OI)</t>
    </r>
  </si>
  <si>
    <t>t</t>
  </si>
  <si>
    <t>Total amount disallowable under section 40A (Total of 9a to 9f)</t>
  </si>
  <si>
    <t>9g</t>
  </si>
  <si>
    <t>Total amount disallowable under section 36 (total of 6a to 6s)</t>
  </si>
  <si>
    <t>6t</t>
  </si>
  <si>
    <t>Marked  to Market Loss</t>
  </si>
  <si>
    <t>Expenditure for purchase of Sugarcane in excess of Govt Approved Price u/s 36(1)(xvii)</t>
  </si>
  <si>
    <t>E-Filing of ITR-5 (Firm) Downloading from the E-Filing  Website, Analysis of 43Sheets, Comparison with ITR-3.....   Dr S B Rathore M.Com; M.Phil; LL.B; Ph.D. Former Associate Professor of Commerce (42 years Teaching Experience from Oct-1977 to Dec-2019) Shyam Lal College (University of Delhi) Shahdara, Delhi-110032 Mobile 9811116835 www.taxclasses.in Email: rathore_incometax@yahoo.co.in FB: DrSB Rathore www.facebook.com\rathore.incometax Thank you very much for watching this Video. You may subscribe to my YouTube Channel Dr Rathore's Tax Video Lectures</t>
  </si>
  <si>
    <t>Schedule TPSA</t>
  </si>
  <si>
    <t>Schedule DI</t>
  </si>
  <si>
    <t>Details of Investment</t>
  </si>
  <si>
    <t xml:space="preserve">Details of Tax on Secondary Adjustments </t>
  </si>
  <si>
    <t>Comptation of Total Income and Tax Liability</t>
  </si>
  <si>
    <r>
      <t xml:space="preserve">PartB-TI, PartB-TTI </t>
    </r>
    <r>
      <rPr>
        <sz val="12"/>
        <color rgb="FFC00000"/>
        <rFont val="Times New Roman"/>
        <family val="1"/>
      </rPr>
      <t>&amp; Verification</t>
    </r>
  </si>
  <si>
    <t xml:space="preserve">ITR-5  (43 Sheets + Home) </t>
  </si>
  <si>
    <r>
      <t>AAA</t>
    </r>
    <r>
      <rPr>
        <sz val="12"/>
        <color rgb="FFC00000"/>
        <rFont val="Times New Roman"/>
        <family val="1"/>
      </rPr>
      <t>C</t>
    </r>
    <r>
      <rPr>
        <sz val="12"/>
        <color theme="1"/>
        <rFont val="Times New Roman"/>
        <family val="1"/>
      </rPr>
      <t>A1247K</t>
    </r>
  </si>
  <si>
    <t xml:space="preserve">Not Linked with General (2) </t>
  </si>
  <si>
    <t>Manually as usual -  P &amp; L A/c at 52(ii)(a)</t>
  </si>
  <si>
    <t xml:space="preserve">Manually as usual -  P &amp; L A/c (S No. 46)  </t>
  </si>
  <si>
    <t>Excess Intt on Capital (More than 12%)</t>
  </si>
  <si>
    <t xml:space="preserve"> Schedule OI at S.No. 8A(h) </t>
  </si>
  <si>
    <t xml:space="preserve">Excess - Partners' Remuneration as per Sec 40(b) </t>
  </si>
  <si>
    <t xml:space="preserve">Case Study - 501  on ITR-5 </t>
  </si>
  <si>
    <r>
      <t xml:space="preserve">2. Total sales/turnover/gross receipts of Yuva Associates’s business exceeds Rs. 1 crores </t>
    </r>
    <r>
      <rPr>
        <sz val="12"/>
        <color rgb="FF00B0F0"/>
        <rFont val="Times New Roman"/>
        <family val="1"/>
      </rPr>
      <t>but not exceeding Rs 5 Cores</t>
    </r>
  </si>
  <si>
    <r>
      <t xml:space="preserve">Interest to partners @5% </t>
    </r>
    <r>
      <rPr>
        <sz val="12"/>
        <color rgb="FFC00000"/>
        <rFont val="Times New Roman"/>
        <family val="1"/>
      </rPr>
      <t>on Rs. 1500000</t>
    </r>
  </si>
  <si>
    <t>Add Partners' Remuneration</t>
  </si>
  <si>
    <r>
      <rPr>
        <sz val="12"/>
        <color rgb="FFC00000"/>
        <rFont val="Times New Roman"/>
        <family val="1"/>
      </rPr>
      <t>Rates</t>
    </r>
    <r>
      <rPr>
        <sz val="12"/>
        <color theme="1"/>
        <rFont val="Times New Roman"/>
        <family val="1"/>
      </rPr>
      <t xml:space="preserve">  and taxes (IGST)</t>
    </r>
  </si>
  <si>
    <t xml:space="preserve">Less Std Ded 30 % </t>
  </si>
  <si>
    <t>Gift exceeding Rs. 50000</t>
  </si>
  <si>
    <r>
      <rPr>
        <sz val="11"/>
        <color rgb="FFC00000"/>
        <rFont val="Arial"/>
        <family val="2"/>
      </rPr>
      <t xml:space="preserve">Saving </t>
    </r>
    <r>
      <rPr>
        <sz val="11"/>
        <color theme="1"/>
        <rFont val="Arial"/>
        <family val="2"/>
      </rPr>
      <t xml:space="preserve">Bank Interest </t>
    </r>
  </si>
  <si>
    <t xml:space="preserve">Sale of Rural Agricultural Land </t>
  </si>
  <si>
    <t>Schedules - Salary         80D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</si>
</sst>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73" x14ac:knownFonts="1">
    <font>
      <sz val="11"/>
      <color theme="1"/>
      <name val="Calibri"/>
      <family val="2"/>
      <scheme val="minor"/>
    </font>
    <font>
      <sz val="12"/>
      <color theme="1"/>
      <name val="Times New Roman"/>
      <family val="1"/>
    </font>
    <font>
      <sz val="7"/>
      <color theme="1"/>
      <name val="Times New Roman"/>
      <family val="1"/>
    </font>
    <font>
      <sz val="12"/>
      <color rgb="FF000000"/>
      <name val="Times New Roman"/>
      <family val="1"/>
    </font>
    <font>
      <sz val="14"/>
      <color theme="1"/>
      <name val="Times New Roman"/>
      <family val="1"/>
    </font>
    <font>
      <sz val="11"/>
      <color theme="1"/>
      <name val="Times New Roman"/>
      <family val="1"/>
    </font>
    <font>
      <sz val="12"/>
      <color theme="4" tint="-0.249977111117893"/>
      <name val="Times New Roman"/>
      <family val="1"/>
    </font>
    <font>
      <b/>
      <sz val="12"/>
      <color theme="1"/>
      <name val="Times New Roman"/>
      <family val="1"/>
    </font>
    <font>
      <b/>
      <sz val="11"/>
      <color theme="1"/>
      <name val="Times New Roman"/>
      <family val="1"/>
    </font>
    <font>
      <sz val="12"/>
      <color theme="1"/>
      <name val="Calibri"/>
      <family val="2"/>
    </font>
    <font>
      <b/>
      <sz val="14"/>
      <color rgb="FF000000"/>
      <name val="Times New Roman"/>
      <family val="1"/>
    </font>
    <font>
      <sz val="12"/>
      <name val="Times New Roman"/>
      <family val="1"/>
    </font>
    <font>
      <b/>
      <sz val="12"/>
      <color rgb="FF00B0F0"/>
      <name val="Times New Roman"/>
      <family val="1"/>
    </font>
    <font>
      <sz val="12"/>
      <color rgb="FF00B0F0"/>
      <name val="Times New Roman"/>
      <family val="1"/>
    </font>
    <font>
      <sz val="12"/>
      <color rgb="FFC00000"/>
      <name val="Times New Roman"/>
      <family val="1"/>
    </font>
    <font>
      <sz val="11"/>
      <color theme="1"/>
      <name val="Calibri"/>
      <family val="2"/>
      <scheme val="minor"/>
    </font>
    <font>
      <sz val="11"/>
      <color rgb="FF081DB8"/>
      <name val="Arial"/>
      <family val="2"/>
    </font>
    <font>
      <sz val="11"/>
      <color theme="1"/>
      <name val="Arial"/>
      <family val="2"/>
    </font>
    <font>
      <b/>
      <sz val="11"/>
      <name val="Arial"/>
      <family val="2"/>
    </font>
    <font>
      <b/>
      <sz val="11"/>
      <color theme="1"/>
      <name val="Arial"/>
      <family val="2"/>
    </font>
    <font>
      <sz val="9"/>
      <color theme="1"/>
      <name val="Arial"/>
      <family val="2"/>
    </font>
    <font>
      <u/>
      <sz val="11"/>
      <color theme="10"/>
      <name val="Calibri"/>
      <family val="2"/>
      <scheme val="minor"/>
    </font>
    <font>
      <u/>
      <sz val="11"/>
      <color theme="1"/>
      <name val="Arial"/>
      <family val="2"/>
    </font>
    <font>
      <sz val="10"/>
      <color theme="1"/>
      <name val="Arial"/>
      <family val="2"/>
    </font>
    <font>
      <sz val="11"/>
      <name val="Arial"/>
      <family val="2"/>
    </font>
    <font>
      <i/>
      <sz val="11"/>
      <color theme="1"/>
      <name val="Arial"/>
      <family val="2"/>
    </font>
    <font>
      <b/>
      <sz val="11"/>
      <color rgb="FFC00000"/>
      <name val="Arial"/>
      <family val="2"/>
    </font>
    <font>
      <b/>
      <sz val="11"/>
      <color rgb="FF081DB8"/>
      <name val="Arial"/>
      <family val="2"/>
    </font>
    <font>
      <b/>
      <i/>
      <sz val="9"/>
      <color theme="1"/>
      <name val="Arial"/>
      <family val="2"/>
    </font>
    <font>
      <b/>
      <sz val="10"/>
      <color rgb="FF081DB8"/>
      <name val="Arial"/>
      <family val="2"/>
    </font>
    <font>
      <sz val="11"/>
      <color rgb="FFC00000"/>
      <name val="Arial"/>
      <family val="2"/>
    </font>
    <font>
      <i/>
      <sz val="11"/>
      <name val="Arial"/>
      <family val="2"/>
    </font>
    <font>
      <sz val="8"/>
      <color theme="1"/>
      <name val="Arial"/>
      <family val="2"/>
    </font>
    <font>
      <sz val="11"/>
      <color rgb="FF00B0F0"/>
      <name val="Arial"/>
      <family val="2"/>
    </font>
    <font>
      <b/>
      <sz val="11"/>
      <color rgb="FF00B0F0"/>
      <name val="Arial"/>
      <family val="2"/>
    </font>
    <font>
      <b/>
      <sz val="11"/>
      <color rgb="FF2808E8"/>
      <name val="Arial"/>
      <family val="2"/>
    </font>
    <font>
      <b/>
      <sz val="9"/>
      <color rgb="FFC00000"/>
      <name val="Arial"/>
      <family val="2"/>
    </font>
    <font>
      <sz val="10"/>
      <color rgb="FF2808E8"/>
      <name val="Arial"/>
      <family val="2"/>
    </font>
    <font>
      <sz val="11"/>
      <color rgb="FF7030A0"/>
      <name val="Arial"/>
      <family val="2"/>
    </font>
    <font>
      <sz val="10"/>
      <color rgb="FF00B050"/>
      <name val="Arial"/>
      <family val="2"/>
    </font>
    <font>
      <b/>
      <sz val="10"/>
      <color rgb="FFC00000"/>
      <name val="Arial"/>
      <family val="2"/>
    </font>
    <font>
      <sz val="11"/>
      <color rgb="FF2808E8"/>
      <name val="Arial"/>
      <family val="2"/>
    </font>
    <font>
      <b/>
      <sz val="12"/>
      <color rgb="FFC00000"/>
      <name val="Arial"/>
      <family val="2"/>
    </font>
    <font>
      <i/>
      <sz val="8"/>
      <color rgb="FFC00000"/>
      <name val="Arial"/>
      <family val="2"/>
    </font>
    <font>
      <i/>
      <sz val="8"/>
      <color rgb="FF2808E8"/>
      <name val="Arial"/>
      <family val="2"/>
    </font>
    <font>
      <i/>
      <sz val="8"/>
      <color rgb="FF7030A0"/>
      <name val="Arial"/>
      <family val="2"/>
    </font>
    <font>
      <b/>
      <sz val="9"/>
      <color rgb="FF081DB8"/>
      <name val="Arial"/>
      <family val="2"/>
    </font>
    <font>
      <i/>
      <sz val="11"/>
      <color theme="2" tint="-0.249977111117893"/>
      <name val="Arial"/>
      <family val="2"/>
    </font>
    <font>
      <sz val="11"/>
      <color theme="2" tint="-0.249977111117893"/>
      <name val="Arial"/>
      <family val="2"/>
    </font>
    <font>
      <b/>
      <sz val="11"/>
      <color indexed="9"/>
      <name val="Arial"/>
      <family val="2"/>
    </font>
    <font>
      <b/>
      <sz val="11"/>
      <color indexed="10"/>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b/>
      <sz val="11"/>
      <color rgb="FF3314EC"/>
      <name val="Arial"/>
      <family val="2"/>
    </font>
    <font>
      <sz val="14"/>
      <color rgb="FFC00000"/>
      <name val="Arial"/>
      <family val="2"/>
    </font>
    <font>
      <b/>
      <sz val="12"/>
      <color theme="1"/>
      <name val="Arial"/>
      <family val="2"/>
    </font>
    <font>
      <sz val="12"/>
      <color theme="1"/>
      <name val="Arial"/>
      <family val="2"/>
    </font>
    <font>
      <sz val="12"/>
      <color theme="1"/>
      <name val="Calibri"/>
      <family val="2"/>
      <scheme val="minor"/>
    </font>
    <font>
      <sz val="12"/>
      <color indexed="8"/>
      <name val="Times New Roman"/>
      <family val="1"/>
    </font>
    <font>
      <b/>
      <sz val="14"/>
      <name val="Calibri"/>
      <family val="2"/>
      <scheme val="minor"/>
    </font>
    <font>
      <b/>
      <sz val="12"/>
      <color rgb="FFC00000"/>
      <name val="Calibri"/>
      <family val="2"/>
      <scheme val="minor"/>
    </font>
    <font>
      <b/>
      <i/>
      <sz val="11"/>
      <name val="Arial"/>
      <family val="2"/>
    </font>
    <font>
      <b/>
      <i/>
      <sz val="11"/>
      <color rgb="FF7030A0"/>
      <name val="Arial"/>
      <family val="2"/>
    </font>
    <font>
      <i/>
      <sz val="11"/>
      <color rgb="FF7030A0"/>
      <name val="Arial"/>
      <family val="2"/>
    </font>
    <font>
      <sz val="12"/>
      <color rgb="FF7030A0"/>
      <name val="Calibri"/>
      <family val="2"/>
      <scheme val="minor"/>
    </font>
    <font>
      <i/>
      <sz val="12"/>
      <color rgb="FF7030A0"/>
      <name val="Times New Roman"/>
      <family val="1"/>
    </font>
    <font>
      <i/>
      <sz val="12"/>
      <color rgb="FF7030A0"/>
      <name val="Calibri"/>
      <family val="2"/>
      <scheme val="minor"/>
    </font>
    <font>
      <i/>
      <sz val="12"/>
      <color theme="1"/>
      <name val="Arial"/>
      <family val="2"/>
    </font>
    <font>
      <sz val="11"/>
      <color rgb="FF2808E8"/>
      <name val="Times New Roman"/>
      <family val="1"/>
    </font>
    <font>
      <sz val="11"/>
      <color rgb="FF92D050"/>
      <name val="Arial"/>
      <family val="2"/>
    </font>
    <font>
      <i/>
      <sz val="11"/>
      <color rgb="FF92D050"/>
      <name val="Arial"/>
      <family val="2"/>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21" fillId="0" borderId="0" applyNumberFormat="0" applyFill="0" applyBorder="0" applyAlignment="0" applyProtection="0"/>
  </cellStyleXfs>
  <cellXfs count="385">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justify" vertical="center"/>
    </xf>
    <xf numFmtId="0" fontId="1" fillId="0" borderId="0" xfId="0" applyFont="1" applyFill="1" applyBorder="1" applyAlignment="1">
      <alignment vertical="center" wrapText="1"/>
    </xf>
    <xf numFmtId="0" fontId="1" fillId="0" borderId="0" xfId="0" applyFont="1" applyFill="1" applyBorder="1" applyAlignment="1">
      <alignment horizontal="justify" vertical="center"/>
    </xf>
    <xf numFmtId="0" fontId="5" fillId="0" borderId="0" xfId="0" applyFont="1" applyFill="1" applyBorder="1"/>
    <xf numFmtId="0" fontId="1" fillId="0" borderId="0" xfId="0" applyFont="1" applyFill="1" applyBorder="1"/>
    <xf numFmtId="1" fontId="1" fillId="0" borderId="0" xfId="0" applyNumberFormat="1" applyFont="1" applyFill="1" applyBorder="1" applyAlignment="1">
      <alignment horizontal="center" vertical="center" wrapText="1"/>
    </xf>
    <xf numFmtId="0" fontId="5" fillId="0" borderId="0" xfId="0" applyFont="1" applyFill="1" applyBorder="1" applyAlignment="1"/>
    <xf numFmtId="1" fontId="5" fillId="0" borderId="0" xfId="0" applyNumberFormat="1"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0" borderId="2" xfId="0" applyFont="1" applyFill="1" applyBorder="1" applyAlignment="1">
      <alignment vertical="center" wrapText="1"/>
    </xf>
    <xf numFmtId="0" fontId="5" fillId="0" borderId="1" xfId="0" applyFont="1" applyFill="1" applyBorder="1"/>
    <xf numFmtId="1" fontId="1" fillId="0" borderId="1"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inden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9" fontId="1" fillId="0" borderId="1" xfId="0" applyNumberFormat="1" applyFont="1" applyFill="1" applyBorder="1" applyAlignment="1">
      <alignment horizontal="center"/>
    </xf>
    <xf numFmtId="0" fontId="8" fillId="0" borderId="2" xfId="0" applyFont="1" applyFill="1" applyBorder="1"/>
    <xf numFmtId="0" fontId="7" fillId="0" borderId="2" xfId="0" applyFont="1" applyFill="1" applyBorder="1" applyAlignment="1">
      <alignment vertical="center" wrapText="1"/>
    </xf>
    <xf numFmtId="1" fontId="7"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3" fontId="1" fillId="0" borderId="0" xfId="0" applyNumberFormat="1" applyFont="1" applyFill="1" applyBorder="1"/>
    <xf numFmtId="3" fontId="1" fillId="0" borderId="0" xfId="0" applyNumberFormat="1" applyFont="1" applyFill="1" applyBorder="1" applyAlignment="1">
      <alignment horizontal="center"/>
    </xf>
    <xf numFmtId="0" fontId="8" fillId="0" borderId="0" xfId="0" applyFont="1" applyFill="1" applyBorder="1"/>
    <xf numFmtId="0" fontId="10" fillId="0" borderId="1" xfId="0" applyFont="1" applyBorder="1" applyAlignment="1">
      <alignment horizontal="center" vertical="center"/>
    </xf>
    <xf numFmtId="0" fontId="7" fillId="0" borderId="1" xfId="0" applyFont="1" applyFill="1" applyBorder="1" applyAlignment="1">
      <alignment vertical="center" wrapText="1"/>
    </xf>
    <xf numFmtId="0" fontId="1" fillId="0" borderId="9" xfId="0" applyFont="1" applyFill="1" applyBorder="1" applyAlignment="1">
      <alignment vertical="center" wrapText="1"/>
    </xf>
    <xf numFmtId="1" fontId="1" fillId="0" borderId="9" xfId="0" applyNumberFormat="1" applyFont="1" applyFill="1" applyBorder="1" applyAlignment="1">
      <alignment horizontal="center" vertical="center" wrapText="1"/>
    </xf>
    <xf numFmtId="0" fontId="1" fillId="0" borderId="10" xfId="0" applyFont="1" applyFill="1" applyBorder="1" applyAlignment="1">
      <alignment vertical="center" wrapText="1"/>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indent="3"/>
    </xf>
    <xf numFmtId="14" fontId="6" fillId="0" borderId="0" xfId="0" applyNumberFormat="1" applyFont="1" applyFill="1" applyBorder="1" applyAlignment="1">
      <alignment horizontal="center" vertical="center" wrapText="1"/>
    </xf>
    <xf numFmtId="0" fontId="1" fillId="0" borderId="1" xfId="0" applyFont="1" applyFill="1" applyBorder="1" applyAlignment="1">
      <alignment horizontal="left" vertical="center" wrapText="1" indent="3"/>
    </xf>
    <xf numFmtId="9" fontId="1" fillId="0" borderId="1" xfId="0" applyNumberFormat="1" applyFont="1" applyFill="1" applyBorder="1" applyAlignment="1">
      <alignment horizontal="left" vertical="center" wrapText="1" indent="3"/>
    </xf>
    <xf numFmtId="14"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0" xfId="0" applyFont="1" applyFill="1" applyBorder="1" applyAlignment="1">
      <alignment vertical="center" wrapText="1"/>
    </xf>
    <xf numFmtId="9" fontId="1" fillId="0" borderId="0" xfId="0" applyNumberFormat="1" applyFont="1" applyFill="1" applyBorder="1" applyAlignment="1">
      <alignment horizontal="center"/>
    </xf>
    <xf numFmtId="3" fontId="1" fillId="0" borderId="0" xfId="0" applyNumberFormat="1" applyFont="1" applyFill="1" applyBorder="1" applyAlignment="1">
      <alignment horizontal="center" vertical="center"/>
    </xf>
    <xf numFmtId="0" fontId="1" fillId="0" borderId="1" xfId="0" applyFont="1" applyBorder="1" applyAlignment="1">
      <alignment horizontal="left" wrapText="1"/>
    </xf>
    <xf numFmtId="1" fontId="12" fillId="0" borderId="1"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0" fontId="1" fillId="0" borderId="0" xfId="0" applyFont="1" applyAlignment="1"/>
    <xf numFmtId="1" fontId="13" fillId="0" borderId="2"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 fillId="0" borderId="1" xfId="0" applyFont="1" applyBorder="1" applyAlignment="1">
      <alignment horizontal="center" wrapText="1"/>
    </xf>
    <xf numFmtId="0" fontId="1" fillId="0" borderId="7" xfId="0" applyFont="1" applyBorder="1" applyAlignment="1">
      <alignment horizontal="left" wrapText="1"/>
    </xf>
    <xf numFmtId="0" fontId="1" fillId="0" borderId="13" xfId="0" applyFont="1" applyBorder="1" applyAlignment="1">
      <alignment horizontal="left" wrapText="1"/>
    </xf>
    <xf numFmtId="0" fontId="1" fillId="0" borderId="0" xfId="0" applyFont="1" applyBorder="1" applyAlignment="1">
      <alignment horizontal="left" wrapText="1"/>
    </xf>
    <xf numFmtId="1" fontId="1" fillId="0" borderId="9" xfId="0" applyNumberFormat="1" applyFont="1" applyFill="1" applyBorder="1" applyAlignment="1">
      <alignment horizontal="left" vertical="center" wrapText="1" indent="1"/>
    </xf>
    <xf numFmtId="1" fontId="17" fillId="0" borderId="0" xfId="0" applyNumberFormat="1" applyFont="1" applyFill="1"/>
    <xf numFmtId="1" fontId="17" fillId="0" borderId="0" xfId="0" applyNumberFormat="1" applyFont="1" applyFill="1" applyAlignment="1"/>
    <xf numFmtId="1" fontId="17" fillId="0" borderId="0" xfId="0" applyNumberFormat="1" applyFont="1" applyFill="1" applyAlignment="1">
      <alignment horizontal="center"/>
    </xf>
    <xf numFmtId="1" fontId="17" fillId="0" borderId="7" xfId="0" applyNumberFormat="1" applyFont="1" applyFill="1" applyBorder="1" applyAlignment="1"/>
    <xf numFmtId="1" fontId="17" fillId="0" borderId="0" xfId="0" applyNumberFormat="1" applyFont="1" applyFill="1" applyAlignment="1">
      <alignment horizontal="right"/>
    </xf>
    <xf numFmtId="1" fontId="17" fillId="0" borderId="7" xfId="0" applyNumberFormat="1" applyFont="1" applyFill="1" applyBorder="1" applyAlignment="1">
      <alignment horizontal="right"/>
    </xf>
    <xf numFmtId="1" fontId="19" fillId="0" borderId="0" xfId="0" applyNumberFormat="1" applyFont="1" applyFill="1" applyAlignment="1"/>
    <xf numFmtId="164" fontId="17" fillId="0" borderId="0" xfId="0" applyNumberFormat="1" applyFont="1" applyFill="1" applyBorder="1" applyAlignment="1">
      <alignment horizontal="center"/>
    </xf>
    <xf numFmtId="1" fontId="17" fillId="0" borderId="0" xfId="0" applyNumberFormat="1" applyFont="1" applyFill="1" applyBorder="1" applyAlignment="1">
      <alignment horizontal="center"/>
    </xf>
    <xf numFmtId="1" fontId="17" fillId="0" borderId="0" xfId="0" applyNumberFormat="1" applyFont="1" applyFill="1" applyBorder="1" applyAlignment="1"/>
    <xf numFmtId="1" fontId="19" fillId="0" borderId="14" xfId="0" applyNumberFormat="1" applyFont="1" applyFill="1" applyBorder="1" applyAlignment="1"/>
    <xf numFmtId="1" fontId="17" fillId="0" borderId="0" xfId="0" applyNumberFormat="1" applyFont="1" applyFill="1" applyBorder="1" applyAlignment="1">
      <alignment horizontal="right"/>
    </xf>
    <xf numFmtId="1" fontId="19" fillId="0" borderId="0" xfId="0" applyNumberFormat="1" applyFont="1" applyFill="1" applyBorder="1" applyAlignment="1"/>
    <xf numFmtId="0" fontId="24" fillId="0" borderId="0" xfId="0" applyFont="1" applyAlignment="1">
      <alignment horizontal="center"/>
    </xf>
    <xf numFmtId="0" fontId="30" fillId="0" borderId="0" xfId="0" applyFont="1" applyAlignment="1"/>
    <xf numFmtId="3" fontId="24" fillId="0" borderId="0" xfId="0" applyNumberFormat="1" applyFont="1" applyAlignment="1"/>
    <xf numFmtId="0" fontId="16" fillId="0" borderId="0" xfId="0" applyFont="1" applyAlignment="1">
      <alignment horizontal="center"/>
    </xf>
    <xf numFmtId="3" fontId="24" fillId="0" borderId="0" xfId="0" applyNumberFormat="1" applyFont="1" applyAlignment="1">
      <alignment horizontal="center"/>
    </xf>
    <xf numFmtId="0" fontId="31" fillId="0" borderId="0" xfId="0" applyFont="1" applyAlignment="1">
      <alignment horizontal="left" indent="1"/>
    </xf>
    <xf numFmtId="0" fontId="16" fillId="0" borderId="0" xfId="0" applyFont="1" applyAlignment="1"/>
    <xf numFmtId="0" fontId="31" fillId="0" borderId="0" xfId="0" applyFont="1" applyBorder="1" applyAlignment="1">
      <alignment horizontal="left" indent="1"/>
    </xf>
    <xf numFmtId="0" fontId="24" fillId="0" borderId="0" xfId="0" applyFont="1" applyAlignment="1"/>
    <xf numFmtId="1" fontId="19" fillId="0" borderId="0" xfId="0" applyNumberFormat="1" applyFont="1" applyFill="1" applyBorder="1" applyAlignment="1">
      <alignment horizontal="right"/>
    </xf>
    <xf numFmtId="1" fontId="17" fillId="0" borderId="0" xfId="0" applyNumberFormat="1" applyFont="1" applyFill="1" applyAlignment="1">
      <alignment horizontal="right" wrapText="1"/>
    </xf>
    <xf numFmtId="1" fontId="17" fillId="0" borderId="0" xfId="0" applyNumberFormat="1" applyFont="1" applyFill="1" applyBorder="1" applyAlignment="1">
      <alignment horizontal="center" vertical="center"/>
    </xf>
    <xf numFmtId="1" fontId="17" fillId="0" borderId="0" xfId="0" applyNumberFormat="1" applyFont="1" applyFill="1" applyAlignment="1">
      <alignment horizontal="left" wrapText="1" indent="1"/>
    </xf>
    <xf numFmtId="1" fontId="19" fillId="0" borderId="0" xfId="0" applyNumberFormat="1" applyFont="1" applyFill="1" applyBorder="1" applyAlignment="1">
      <alignment horizontal="center" vertical="center"/>
    </xf>
    <xf numFmtId="1" fontId="32" fillId="0" borderId="0" xfId="0" applyNumberFormat="1" applyFont="1" applyFill="1" applyAlignment="1">
      <alignment horizontal="center"/>
    </xf>
    <xf numFmtId="9" fontId="17" fillId="0" borderId="0" xfId="0" applyNumberFormat="1" applyFont="1" applyFill="1" applyAlignment="1">
      <alignment horizontal="center"/>
    </xf>
    <xf numFmtId="1" fontId="20" fillId="0" borderId="0" xfId="0" applyNumberFormat="1" applyFont="1" applyFill="1" applyAlignment="1">
      <alignment horizontal="center"/>
    </xf>
    <xf numFmtId="1" fontId="17" fillId="0" borderId="14" xfId="0" applyNumberFormat="1" applyFont="1" applyFill="1" applyBorder="1" applyAlignment="1"/>
    <xf numFmtId="1" fontId="33" fillId="0" borderId="0" xfId="0" applyNumberFormat="1" applyFont="1" applyFill="1" applyAlignment="1"/>
    <xf numFmtId="1" fontId="16" fillId="0" borderId="0" xfId="0" applyNumberFormat="1" applyFont="1" applyAlignment="1">
      <alignment horizontal="center" vertical="center"/>
    </xf>
    <xf numFmtId="1" fontId="17" fillId="0" borderId="0" xfId="0" applyNumberFormat="1" applyFont="1" applyFill="1" applyAlignment="1">
      <alignment vertical="center"/>
    </xf>
    <xf numFmtId="1" fontId="41" fillId="0" borderId="0" xfId="0" applyNumberFormat="1" applyFont="1" applyFill="1" applyAlignment="1"/>
    <xf numFmtId="1" fontId="30" fillId="0" borderId="0" xfId="0" applyNumberFormat="1" applyFont="1" applyFill="1" applyAlignment="1">
      <alignment horizontal="center"/>
    </xf>
    <xf numFmtId="1" fontId="17" fillId="0" borderId="0" xfId="0" applyNumberFormat="1" applyFont="1" applyFill="1" applyAlignment="1">
      <alignment horizontal="right" indent="3"/>
    </xf>
    <xf numFmtId="1" fontId="17" fillId="0" borderId="0" xfId="0" applyNumberFormat="1" applyFont="1" applyFill="1" applyBorder="1" applyAlignment="1">
      <alignment horizontal="right" indent="3"/>
    </xf>
    <xf numFmtId="1" fontId="17" fillId="0" borderId="0" xfId="0" applyNumberFormat="1" applyFont="1" applyFill="1" applyAlignment="1">
      <alignment horizontal="right" indent="8"/>
    </xf>
    <xf numFmtId="1" fontId="17" fillId="0" borderId="0" xfId="0" applyNumberFormat="1" applyFont="1" applyFill="1" applyBorder="1" applyAlignment="1">
      <alignment horizontal="right" indent="8"/>
    </xf>
    <xf numFmtId="1" fontId="34" fillId="0" borderId="14" xfId="0" applyNumberFormat="1" applyFont="1" applyFill="1" applyBorder="1" applyAlignment="1">
      <alignment horizontal="center"/>
    </xf>
    <xf numFmtId="1" fontId="17" fillId="0" borderId="14" xfId="0" applyNumberFormat="1" applyFont="1" applyFill="1" applyBorder="1" applyAlignment="1">
      <alignment horizontal="left" indent="9"/>
    </xf>
    <xf numFmtId="1" fontId="17" fillId="0" borderId="14" xfId="0" applyNumberFormat="1" applyFont="1" applyFill="1" applyBorder="1" applyAlignment="1">
      <alignment horizontal="right"/>
    </xf>
    <xf numFmtId="1" fontId="17" fillId="0" borderId="14" xfId="0" applyNumberFormat="1" applyFont="1" applyFill="1" applyBorder="1" applyAlignment="1">
      <alignment horizontal="right" indent="3"/>
    </xf>
    <xf numFmtId="1" fontId="17" fillId="3" borderId="0" xfId="0" applyNumberFormat="1" applyFont="1" applyFill="1" applyAlignment="1"/>
    <xf numFmtId="1" fontId="19" fillId="3" borderId="0" xfId="0" applyNumberFormat="1" applyFont="1" applyFill="1" applyAlignment="1">
      <alignment horizontal="center"/>
    </xf>
    <xf numFmtId="1" fontId="19" fillId="3" borderId="0" xfId="0" applyNumberFormat="1" applyFont="1" applyFill="1" applyAlignment="1">
      <alignment horizontal="left"/>
    </xf>
    <xf numFmtId="1" fontId="17" fillId="0" borderId="15" xfId="0" applyNumberFormat="1" applyFont="1" applyFill="1" applyBorder="1" applyAlignment="1">
      <alignment vertical="center"/>
    </xf>
    <xf numFmtId="1" fontId="37" fillId="0" borderId="16" xfId="0" applyNumberFormat="1" applyFont="1" applyBorder="1" applyAlignment="1">
      <alignment horizontal="center" vertical="center"/>
    </xf>
    <xf numFmtId="1" fontId="39" fillId="0" borderId="16" xfId="0" applyNumberFormat="1" applyFont="1" applyBorder="1" applyAlignment="1">
      <alignment horizontal="center" vertical="center"/>
    </xf>
    <xf numFmtId="1" fontId="42" fillId="0" borderId="17" xfId="0" applyNumberFormat="1" applyFont="1" applyBorder="1" applyAlignment="1">
      <alignment horizontal="center" vertical="center"/>
    </xf>
    <xf numFmtId="1" fontId="36" fillId="0" borderId="18" xfId="0" applyNumberFormat="1" applyFont="1" applyBorder="1" applyAlignment="1">
      <alignment vertical="center"/>
    </xf>
    <xf numFmtId="1" fontId="27" fillId="0" borderId="19" xfId="0" applyNumberFormat="1" applyFont="1" applyBorder="1" applyAlignment="1">
      <alignment horizontal="center" vertical="center"/>
    </xf>
    <xf numFmtId="1" fontId="40" fillId="0" borderId="19" xfId="0" applyNumberFormat="1" applyFont="1" applyBorder="1" applyAlignment="1">
      <alignment horizontal="center" vertical="center"/>
    </xf>
    <xf numFmtId="1" fontId="18" fillId="0" borderId="15" xfId="0" applyNumberFormat="1" applyFont="1" applyBorder="1" applyAlignment="1">
      <alignment horizontal="left" wrapText="1"/>
    </xf>
    <xf numFmtId="1" fontId="19" fillId="0" borderId="16" xfId="0" applyNumberFormat="1" applyFont="1" applyFill="1" applyBorder="1" applyAlignment="1">
      <alignment horizontal="left" indent="1"/>
    </xf>
    <xf numFmtId="1" fontId="17" fillId="0" borderId="16" xfId="0" applyNumberFormat="1" applyFont="1" applyFill="1" applyBorder="1" applyAlignment="1"/>
    <xf numFmtId="1" fontId="17" fillId="0" borderId="21" xfId="0" applyNumberFormat="1" applyFont="1" applyFill="1" applyBorder="1" applyAlignment="1">
      <alignment horizontal="left" indent="1"/>
    </xf>
    <xf numFmtId="1" fontId="17" fillId="0" borderId="0" xfId="0" applyNumberFormat="1" applyFont="1" applyFill="1" applyBorder="1" applyAlignment="1">
      <alignment horizontal="left"/>
    </xf>
    <xf numFmtId="1" fontId="20" fillId="0" borderId="21" xfId="0" applyNumberFormat="1" applyFont="1" applyFill="1" applyBorder="1" applyAlignment="1">
      <alignment horizontal="left" wrapText="1" indent="1"/>
    </xf>
    <xf numFmtId="1" fontId="19" fillId="0" borderId="0" xfId="0" applyNumberFormat="1" applyFont="1" applyFill="1" applyBorder="1" applyAlignment="1">
      <alignment horizontal="left" indent="1"/>
    </xf>
    <xf numFmtId="1" fontId="23" fillId="0" borderId="0" xfId="2" applyNumberFormat="1" applyFont="1" applyFill="1" applyBorder="1" applyAlignment="1">
      <alignment horizontal="center"/>
    </xf>
    <xf numFmtId="1" fontId="17" fillId="0" borderId="0" xfId="0" applyNumberFormat="1" applyFont="1" applyFill="1" applyBorder="1" applyAlignment="1">
      <alignment horizontal="left" wrapText="1"/>
    </xf>
    <xf numFmtId="1" fontId="17" fillId="0" borderId="0" xfId="0" applyNumberFormat="1" applyFont="1" applyFill="1" applyBorder="1" applyAlignment="1">
      <alignment horizontal="left" vertical="center" wrapText="1"/>
    </xf>
    <xf numFmtId="1" fontId="22" fillId="0" borderId="21" xfId="2" applyNumberFormat="1" applyFont="1" applyFill="1" applyBorder="1" applyAlignment="1">
      <alignment horizontal="left" indent="1"/>
    </xf>
    <xf numFmtId="1" fontId="23" fillId="0" borderId="0" xfId="0" applyNumberFormat="1" applyFont="1" applyFill="1" applyBorder="1" applyAlignment="1">
      <alignment horizontal="center"/>
    </xf>
    <xf numFmtId="1" fontId="17" fillId="0" borderId="21" xfId="0" applyNumberFormat="1" applyFont="1" applyFill="1" applyBorder="1" applyAlignment="1"/>
    <xf numFmtId="1" fontId="17" fillId="0" borderId="21" xfId="0" applyNumberFormat="1" applyFont="1" applyFill="1" applyBorder="1" applyAlignment="1">
      <alignment horizontal="center"/>
    </xf>
    <xf numFmtId="1" fontId="17" fillId="0" borderId="21" xfId="0" applyNumberFormat="1" applyFont="1" applyFill="1" applyBorder="1" applyAlignment="1">
      <alignment horizontal="right"/>
    </xf>
    <xf numFmtId="9" fontId="16" fillId="0" borderId="0" xfId="1" applyFont="1" applyFill="1" applyBorder="1" applyAlignment="1"/>
    <xf numFmtId="1" fontId="27" fillId="0" borderId="0" xfId="0" applyNumberFormat="1" applyFont="1" applyFill="1" applyBorder="1" applyAlignment="1">
      <alignment horizontal="right"/>
    </xf>
    <xf numFmtId="1" fontId="28" fillId="0" borderId="21" xfId="0" applyNumberFormat="1" applyFont="1" applyFill="1" applyBorder="1" applyAlignment="1">
      <alignment horizontal="left"/>
    </xf>
    <xf numFmtId="9" fontId="17" fillId="0" borderId="0" xfId="1" applyFont="1" applyFill="1" applyBorder="1" applyAlignment="1"/>
    <xf numFmtId="9" fontId="17" fillId="0" borderId="0" xfId="1" applyFont="1" applyFill="1" applyBorder="1" applyAlignment="1">
      <alignment horizontal="center"/>
    </xf>
    <xf numFmtId="1" fontId="29" fillId="0" borderId="0" xfId="0" applyNumberFormat="1" applyFont="1" applyFill="1" applyBorder="1" applyAlignment="1">
      <alignment horizontal="right"/>
    </xf>
    <xf numFmtId="1" fontId="17" fillId="0" borderId="22" xfId="0" applyNumberFormat="1" applyFont="1" applyFill="1" applyBorder="1" applyAlignment="1">
      <alignment horizontal="right"/>
    </xf>
    <xf numFmtId="1" fontId="17" fillId="0" borderId="23" xfId="0" applyNumberFormat="1" applyFont="1" applyFill="1" applyBorder="1" applyAlignment="1"/>
    <xf numFmtId="1" fontId="29" fillId="0" borderId="23" xfId="0" applyNumberFormat="1" applyFont="1" applyFill="1" applyBorder="1" applyAlignment="1">
      <alignment horizontal="center"/>
    </xf>
    <xf numFmtId="1" fontId="17" fillId="0" borderId="23" xfId="0" applyNumberFormat="1" applyFont="1" applyFill="1" applyBorder="1" applyAlignment="1">
      <alignment horizontal="center"/>
    </xf>
    <xf numFmtId="1" fontId="17" fillId="0" borderId="24" xfId="0" applyNumberFormat="1" applyFont="1" applyFill="1" applyBorder="1" applyAlignment="1"/>
    <xf numFmtId="1" fontId="17" fillId="0" borderId="25" xfId="0" applyNumberFormat="1" applyFont="1" applyFill="1" applyBorder="1" applyAlignment="1"/>
    <xf numFmtId="1" fontId="19" fillId="0" borderId="25" xfId="0" applyNumberFormat="1" applyFont="1" applyFill="1" applyBorder="1" applyAlignment="1"/>
    <xf numFmtId="1" fontId="19" fillId="0" borderId="25" xfId="0" applyNumberFormat="1" applyFont="1" applyFill="1" applyBorder="1" applyAlignment="1">
      <alignment horizontal="right"/>
    </xf>
    <xf numFmtId="1" fontId="17" fillId="0" borderId="26" xfId="0" applyNumberFormat="1" applyFont="1" applyFill="1" applyBorder="1" applyAlignment="1"/>
    <xf numFmtId="1" fontId="19" fillId="2" borderId="27" xfId="0" applyNumberFormat="1" applyFont="1" applyFill="1" applyBorder="1" applyAlignment="1"/>
    <xf numFmtId="1" fontId="35" fillId="0" borderId="25" xfId="0" applyNumberFormat="1" applyFont="1" applyFill="1" applyBorder="1" applyAlignment="1"/>
    <xf numFmtId="1" fontId="26" fillId="0" borderId="25" xfId="0" applyNumberFormat="1" applyFont="1" applyFill="1" applyBorder="1" applyAlignment="1"/>
    <xf numFmtId="1" fontId="19" fillId="2" borderId="28" xfId="0" applyNumberFormat="1" applyFont="1" applyFill="1" applyBorder="1" applyAlignment="1"/>
    <xf numFmtId="1" fontId="37" fillId="0" borderId="19" xfId="0" applyNumberFormat="1" applyFont="1" applyBorder="1" applyAlignment="1">
      <alignment horizontal="center" vertical="center"/>
    </xf>
    <xf numFmtId="1" fontId="17" fillId="0" borderId="29" xfId="0" applyNumberFormat="1" applyFont="1" applyFill="1" applyBorder="1" applyAlignment="1"/>
    <xf numFmtId="1" fontId="25" fillId="0" borderId="0" xfId="0" applyNumberFormat="1" applyFont="1" applyFill="1" applyBorder="1" applyAlignment="1">
      <alignment horizontal="center"/>
    </xf>
    <xf numFmtId="1" fontId="46" fillId="0" borderId="20" xfId="0" applyNumberFormat="1" applyFont="1" applyBorder="1" applyAlignment="1">
      <alignment horizontal="center" vertical="center"/>
    </xf>
    <xf numFmtId="1" fontId="25" fillId="0" borderId="0" xfId="0" applyNumberFormat="1" applyFont="1" applyFill="1" applyBorder="1" applyAlignment="1"/>
    <xf numFmtId="0" fontId="14" fillId="0" borderId="1" xfId="0" applyFont="1" applyFill="1" applyBorder="1" applyAlignment="1">
      <alignment horizontal="left" vertical="center" wrapText="1" indent="1"/>
    </xf>
    <xf numFmtId="1" fontId="47" fillId="0" borderId="0" xfId="0" applyNumberFormat="1" applyFont="1" applyFill="1" applyBorder="1" applyAlignment="1"/>
    <xf numFmtId="9" fontId="48" fillId="0" borderId="0" xfId="1" applyFont="1" applyFill="1" applyBorder="1" applyAlignment="1">
      <alignment horizontal="center"/>
    </xf>
    <xf numFmtId="0" fontId="17" fillId="0" borderId="0" xfId="0" applyFont="1"/>
    <xf numFmtId="0" fontId="18" fillId="0" borderId="8" xfId="0" applyFont="1" applyBorder="1" applyAlignment="1">
      <alignment horizontal="center" vertical="center" wrapText="1"/>
    </xf>
    <xf numFmtId="0" fontId="50" fillId="0" borderId="1" xfId="0" applyFont="1" applyBorder="1" applyAlignment="1">
      <alignment horizontal="center" vertical="top" wrapText="1"/>
    </xf>
    <xf numFmtId="0" fontId="24" fillId="7" borderId="1" xfId="0" applyFont="1" applyFill="1" applyBorder="1" applyAlignment="1" applyProtection="1">
      <alignment horizontal="left" vertical="center" wrapText="1"/>
      <protection locked="0"/>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50" fillId="0" borderId="1" xfId="0" applyFont="1" applyBorder="1" applyAlignment="1">
      <alignment horizontal="center" vertical="center" wrapText="1"/>
    </xf>
    <xf numFmtId="1" fontId="52" fillId="4" borderId="1" xfId="0" applyNumberFormat="1" applyFont="1" applyFill="1" applyBorder="1" applyAlignment="1" applyProtection="1">
      <alignment horizontal="right" vertical="center" wrapText="1"/>
    </xf>
    <xf numFmtId="0" fontId="18" fillId="4" borderId="9" xfId="0" applyFont="1" applyFill="1" applyBorder="1" applyAlignment="1">
      <alignment horizontal="center" vertical="center" wrapText="1"/>
    </xf>
    <xf numFmtId="0" fontId="50" fillId="4" borderId="5" xfId="0" applyFont="1" applyFill="1" applyBorder="1" applyAlignment="1">
      <alignment horizontal="center" vertical="top" wrapText="1"/>
    </xf>
    <xf numFmtId="0" fontId="18" fillId="4" borderId="4" xfId="0" applyFont="1" applyFill="1" applyBorder="1" applyAlignment="1">
      <alignment wrapText="1"/>
    </xf>
    <xf numFmtId="0" fontId="18" fillId="4" borderId="30"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4" xfId="0" applyFont="1" applyBorder="1" applyAlignment="1">
      <alignment horizontal="center" vertical="center" wrapText="1"/>
    </xf>
    <xf numFmtId="0" fontId="18" fillId="4" borderId="30" xfId="0" applyFont="1" applyFill="1" applyBorder="1" applyAlignment="1">
      <alignment horizontal="center" vertical="top" wrapText="1"/>
    </xf>
    <xf numFmtId="1" fontId="24" fillId="7" borderId="1" xfId="0" applyNumberFormat="1" applyFont="1" applyFill="1" applyBorder="1" applyAlignment="1" applyProtection="1">
      <alignment horizontal="right" vertical="center" wrapText="1"/>
      <protection locked="0"/>
    </xf>
    <xf numFmtId="0" fontId="50" fillId="0" borderId="12"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1" xfId="0" applyFont="1" applyBorder="1" applyAlignment="1">
      <alignment horizontal="center" wrapText="1"/>
    </xf>
    <xf numFmtId="1" fontId="53" fillId="4" borderId="1" xfId="0" applyNumberFormat="1" applyFont="1" applyFill="1" applyBorder="1" applyAlignment="1" applyProtection="1">
      <alignment horizontal="right" vertical="center" wrapText="1"/>
      <protection hidden="1"/>
    </xf>
    <xf numFmtId="0" fontId="50" fillId="0" borderId="8" xfId="0" applyFont="1" applyBorder="1" applyAlignment="1">
      <alignment horizontal="center" vertical="center" wrapText="1"/>
    </xf>
    <xf numFmtId="1" fontId="24" fillId="7" borderId="8" xfId="0" applyNumberFormat="1" applyFont="1" applyFill="1" applyBorder="1" applyAlignment="1" applyProtection="1">
      <alignment horizontal="right" vertical="center" wrapText="1"/>
      <protection locked="0"/>
    </xf>
    <xf numFmtId="0" fontId="18" fillId="0" borderId="31" xfId="0" applyFont="1" applyBorder="1" applyAlignment="1">
      <alignment horizontal="center" vertical="center" wrapText="1"/>
    </xf>
    <xf numFmtId="0" fontId="50" fillId="0" borderId="9" xfId="0" applyFont="1" applyBorder="1" applyAlignment="1">
      <alignment horizontal="center" vertical="center" wrapText="1"/>
    </xf>
    <xf numFmtId="1" fontId="24" fillId="7" borderId="3" xfId="0" applyNumberFormat="1" applyFont="1" applyFill="1" applyBorder="1" applyAlignment="1" applyProtection="1">
      <alignment horizontal="right" vertical="center" wrapText="1"/>
      <protection locked="0"/>
    </xf>
    <xf numFmtId="0" fontId="18" fillId="6" borderId="13" xfId="0" applyFont="1" applyFill="1" applyBorder="1" applyAlignment="1">
      <alignment horizontal="center" wrapText="1"/>
    </xf>
    <xf numFmtId="0" fontId="18" fillId="6" borderId="32" xfId="0" applyFont="1" applyFill="1" applyBorder="1" applyAlignment="1">
      <alignment horizontal="center" wrapText="1"/>
    </xf>
    <xf numFmtId="0" fontId="18" fillId="4" borderId="8" xfId="0" applyFont="1" applyFill="1" applyBorder="1" applyAlignment="1">
      <alignment horizontal="center" vertical="top" wrapText="1"/>
    </xf>
    <xf numFmtId="0" fontId="52" fillId="0" borderId="8" xfId="0" applyFont="1" applyBorder="1" applyAlignment="1">
      <alignment horizontal="center" vertical="center" wrapText="1"/>
    </xf>
    <xf numFmtId="49" fontId="26" fillId="2" borderId="8" xfId="0" applyNumberFormat="1" applyFont="1" applyFill="1" applyBorder="1" applyAlignment="1" applyProtection="1">
      <alignment horizontal="center" vertical="center" wrapText="1"/>
      <protection hidden="1"/>
    </xf>
    <xf numFmtId="0" fontId="18" fillId="0" borderId="4"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2" fillId="0" borderId="31" xfId="0" applyFont="1" applyFill="1" applyBorder="1" applyAlignment="1">
      <alignment horizontal="center" vertical="center" wrapText="1"/>
    </xf>
    <xf numFmtId="0" fontId="52" fillId="0" borderId="1" xfId="0" applyFont="1"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top" wrapText="1"/>
    </xf>
    <xf numFmtId="49" fontId="55" fillId="8" borderId="8" xfId="0" applyNumberFormat="1" applyFont="1" applyFill="1" applyBorder="1" applyAlignment="1" applyProtection="1">
      <alignment horizontal="center" vertical="center" wrapText="1"/>
      <protection hidden="1"/>
    </xf>
    <xf numFmtId="0" fontId="50" fillId="0" borderId="8" xfId="0" applyFont="1" applyBorder="1" applyAlignment="1">
      <alignment horizontal="center" vertical="top" wrapText="1"/>
    </xf>
    <xf numFmtId="0" fontId="52" fillId="0" borderId="9" xfId="0" applyFont="1" applyBorder="1" applyAlignment="1">
      <alignment horizontal="center" vertical="center" wrapText="1"/>
    </xf>
    <xf numFmtId="0" fontId="18" fillId="0" borderId="32" xfId="0" applyFont="1" applyBorder="1" applyAlignment="1">
      <alignment horizontal="center" vertical="center" wrapText="1"/>
    </xf>
    <xf numFmtId="0" fontId="50" fillId="0" borderId="30" xfId="0" applyFont="1" applyBorder="1" applyAlignment="1">
      <alignment horizontal="center" vertical="center" wrapText="1"/>
    </xf>
    <xf numFmtId="1" fontId="24" fillId="7" borderId="13" xfId="0" applyNumberFormat="1" applyFont="1" applyFill="1" applyBorder="1" applyAlignment="1" applyProtection="1">
      <alignment horizontal="right" vertical="center" wrapText="1"/>
      <protection locked="0"/>
    </xf>
    <xf numFmtId="1" fontId="24" fillId="7" borderId="6" xfId="0" applyNumberFormat="1" applyFont="1" applyFill="1" applyBorder="1" applyAlignment="1" applyProtection="1">
      <alignment horizontal="right" vertical="center" wrapText="1"/>
      <protection locked="0"/>
    </xf>
    <xf numFmtId="0" fontId="50" fillId="0" borderId="5" xfId="0" applyFont="1" applyBorder="1" applyAlignment="1">
      <alignment horizontal="center" vertical="center" wrapText="1"/>
    </xf>
    <xf numFmtId="0" fontId="18" fillId="6" borderId="6" xfId="0" applyFont="1" applyFill="1" applyBorder="1" applyAlignment="1">
      <alignment horizontal="center" wrapText="1"/>
    </xf>
    <xf numFmtId="0" fontId="18" fillId="6" borderId="29" xfId="0" applyFont="1" applyFill="1" applyBorder="1" applyAlignment="1">
      <alignment horizontal="center" wrapText="1"/>
    </xf>
    <xf numFmtId="0" fontId="52" fillId="0" borderId="30" xfId="0" applyFont="1" applyBorder="1" applyAlignment="1">
      <alignment horizontal="center" vertical="center" wrapText="1"/>
    </xf>
    <xf numFmtId="0" fontId="18" fillId="0" borderId="29" xfId="0" applyFont="1" applyBorder="1" applyAlignment="1">
      <alignment horizontal="center" vertical="top" wrapText="1"/>
    </xf>
    <xf numFmtId="0" fontId="18" fillId="0" borderId="4" xfId="0" applyFont="1" applyBorder="1" applyAlignment="1">
      <alignment horizontal="center" vertical="top" wrapText="1"/>
    </xf>
    <xf numFmtId="0" fontId="50" fillId="0" borderId="5" xfId="0" applyFont="1" applyBorder="1" applyAlignment="1">
      <alignment horizontal="center" vertical="top" wrapText="1"/>
    </xf>
    <xf numFmtId="0" fontId="52" fillId="0" borderId="4" xfId="0" applyFont="1" applyBorder="1" applyAlignment="1">
      <alignment horizontal="center" vertical="top" wrapText="1"/>
    </xf>
    <xf numFmtId="0" fontId="52" fillId="4" borderId="5" xfId="0" applyFont="1" applyFill="1" applyBorder="1" applyAlignment="1">
      <alignment horizontal="center" wrapText="1"/>
    </xf>
    <xf numFmtId="0" fontId="52" fillId="4" borderId="4" xfId="0" applyFont="1" applyFill="1" applyBorder="1" applyAlignment="1">
      <alignment wrapText="1"/>
    </xf>
    <xf numFmtId="49" fontId="53" fillId="4" borderId="8" xfId="0" applyNumberFormat="1" applyFont="1" applyFill="1" applyBorder="1" applyAlignment="1" applyProtection="1">
      <alignment horizontal="center" vertical="center" wrapText="1"/>
      <protection hidden="1"/>
    </xf>
    <xf numFmtId="0" fontId="18" fillId="0" borderId="6" xfId="0" applyFont="1" applyBorder="1" applyAlignment="1">
      <alignment horizontal="center" vertical="top" wrapText="1"/>
    </xf>
    <xf numFmtId="0" fontId="51" fillId="0" borderId="0" xfId="0" applyFont="1" applyBorder="1" applyAlignment="1">
      <alignment wrapText="1"/>
    </xf>
    <xf numFmtId="0" fontId="18" fillId="0" borderId="0" xfId="0" applyFont="1" applyBorder="1" applyAlignment="1">
      <alignment horizontal="center" vertical="center" wrapText="1"/>
    </xf>
    <xf numFmtId="0" fontId="18" fillId="0" borderId="0" xfId="0" applyFont="1" applyBorder="1" applyAlignment="1">
      <alignment horizontal="left" vertical="center" wrapText="1"/>
    </xf>
    <xf numFmtId="0" fontId="24" fillId="0" borderId="0" xfId="0" applyFont="1" applyBorder="1" applyAlignment="1">
      <alignment vertical="center" wrapText="1"/>
    </xf>
    <xf numFmtId="0" fontId="50" fillId="0" borderId="0" xfId="0" applyFont="1" applyFill="1" applyBorder="1" applyAlignment="1">
      <alignment horizontal="center" vertical="center" wrapText="1"/>
    </xf>
    <xf numFmtId="1" fontId="24" fillId="0" borderId="0" xfId="0" applyNumberFormat="1" applyFont="1" applyFill="1" applyBorder="1" applyAlignment="1" applyProtection="1">
      <alignment horizontal="right" vertical="center" wrapText="1"/>
      <protection locked="0"/>
    </xf>
    <xf numFmtId="0" fontId="18" fillId="0" borderId="36" xfId="0" applyFont="1" applyBorder="1" applyAlignment="1">
      <alignment horizontal="center" vertical="center" wrapText="1"/>
    </xf>
    <xf numFmtId="49" fontId="26" fillId="2" borderId="26" xfId="0" applyNumberFormat="1" applyFont="1" applyFill="1" applyBorder="1" applyAlignment="1" applyProtection="1">
      <alignment horizontal="center" vertical="center" wrapText="1"/>
      <protection hidden="1"/>
    </xf>
    <xf numFmtId="0" fontId="18" fillId="0" borderId="37" xfId="0" applyFont="1" applyBorder="1" applyAlignment="1">
      <alignment horizontal="center" vertical="center" wrapText="1"/>
    </xf>
    <xf numFmtId="49" fontId="55" fillId="8" borderId="26" xfId="0" applyNumberFormat="1" applyFont="1" applyFill="1" applyBorder="1" applyAlignment="1" applyProtection="1">
      <alignment horizontal="center" vertical="center" wrapText="1"/>
      <protection hidden="1"/>
    </xf>
    <xf numFmtId="0" fontId="18" fillId="0" borderId="38" xfId="0" applyFont="1" applyBorder="1" applyAlignment="1">
      <alignment horizontal="center" vertical="center" wrapText="1"/>
    </xf>
    <xf numFmtId="49" fontId="55" fillId="8" borderId="40" xfId="0" applyNumberFormat="1" applyFont="1" applyFill="1" applyBorder="1" applyAlignment="1" applyProtection="1">
      <alignment horizontal="center" vertical="center" wrapText="1"/>
      <protection hidden="1"/>
    </xf>
    <xf numFmtId="0" fontId="58" fillId="0" borderId="0" xfId="0" applyFont="1" applyBorder="1" applyAlignment="1">
      <alignment vertical="center" wrapText="1"/>
    </xf>
    <xf numFmtId="0" fontId="58" fillId="0" borderId="1" xfId="0" applyFont="1" applyBorder="1" applyAlignment="1">
      <alignment horizontal="center" vertical="center" wrapText="1"/>
    </xf>
    <xf numFmtId="0" fontId="59" fillId="0" borderId="1" xfId="0" applyFont="1" applyBorder="1" applyAlignment="1">
      <alignment vertical="center" wrapText="1"/>
    </xf>
    <xf numFmtId="0" fontId="60" fillId="0" borderId="1" xfId="0" applyFont="1" applyFill="1" applyBorder="1" applyAlignment="1" applyProtection="1">
      <alignment horizontal="left" vertical="center" wrapText="1"/>
    </xf>
    <xf numFmtId="0" fontId="11" fillId="0" borderId="1" xfId="0" applyFont="1" applyBorder="1" applyAlignment="1">
      <alignment vertical="center" wrapText="1"/>
    </xf>
    <xf numFmtId="0" fontId="58" fillId="0" borderId="9" xfId="0" applyFont="1" applyBorder="1" applyAlignment="1">
      <alignment horizontal="center" vertical="center" wrapText="1"/>
    </xf>
    <xf numFmtId="0" fontId="59" fillId="0" borderId="9" xfId="0" applyFont="1" applyBorder="1" applyAlignment="1">
      <alignment vertical="center" wrapText="1"/>
    </xf>
    <xf numFmtId="0" fontId="60" fillId="0" borderId="9" xfId="0" applyFont="1" applyFill="1" applyBorder="1" applyAlignment="1" applyProtection="1">
      <alignment horizontal="left" vertical="center" wrapText="1"/>
    </xf>
    <xf numFmtId="0" fontId="57" fillId="0" borderId="37" xfId="0" applyFont="1" applyFill="1" applyBorder="1" applyAlignment="1">
      <alignment horizontal="center" vertical="center" wrapText="1"/>
    </xf>
    <xf numFmtId="0" fontId="62" fillId="0" borderId="46" xfId="0" applyFont="1" applyFill="1" applyBorder="1" applyAlignment="1">
      <alignment horizontal="left" vertical="center" wrapText="1" indent="1"/>
    </xf>
    <xf numFmtId="0" fontId="57" fillId="0" borderId="0" xfId="0" applyFont="1" applyFill="1" applyBorder="1" applyAlignment="1">
      <alignment horizontal="center" vertical="center" wrapText="1"/>
    </xf>
    <xf numFmtId="0" fontId="57" fillId="0" borderId="38" xfId="0" applyFont="1" applyFill="1" applyBorder="1" applyAlignment="1">
      <alignment horizontal="center" vertical="center" wrapText="1"/>
    </xf>
    <xf numFmtId="0" fontId="62" fillId="0" borderId="28" xfId="0" applyFont="1" applyFill="1" applyBorder="1" applyAlignment="1">
      <alignment horizontal="left" vertical="center" wrapText="1" indent="1"/>
    </xf>
    <xf numFmtId="0" fontId="57" fillId="0" borderId="0" xfId="0" applyFont="1" applyBorder="1" applyAlignment="1">
      <alignment horizontal="center" vertical="center" wrapText="1"/>
    </xf>
    <xf numFmtId="0" fontId="58" fillId="0" borderId="0" xfId="0" applyFont="1" applyBorder="1" applyAlignment="1">
      <alignment horizontal="center" vertical="center" wrapText="1"/>
    </xf>
    <xf numFmtId="0" fontId="17" fillId="0" borderId="0" xfId="0" applyFont="1" applyFill="1"/>
    <xf numFmtId="0" fontId="18" fillId="0" borderId="4" xfId="0" applyFont="1" applyBorder="1" applyAlignment="1">
      <alignment horizontal="center" vertical="center" wrapText="1"/>
    </xf>
    <xf numFmtId="0" fontId="18" fillId="6" borderId="13" xfId="0" applyFont="1" applyFill="1" applyBorder="1" applyAlignment="1">
      <alignment horizontal="center" wrapText="1"/>
    </xf>
    <xf numFmtId="0" fontId="18" fillId="6" borderId="32" xfId="0" applyFont="1" applyFill="1" applyBorder="1" applyAlignment="1">
      <alignment horizontal="center" wrapText="1"/>
    </xf>
    <xf numFmtId="0" fontId="24" fillId="0" borderId="0" xfId="0" applyFont="1" applyFill="1" applyBorder="1" applyAlignment="1">
      <alignment vertical="center" wrapText="1"/>
    </xf>
    <xf numFmtId="0" fontId="66" fillId="0" borderId="1" xfId="0" applyFont="1" applyBorder="1" applyAlignment="1">
      <alignment vertical="center" wrapText="1"/>
    </xf>
    <xf numFmtId="0" fontId="67" fillId="0" borderId="1" xfId="0" applyFont="1" applyFill="1" applyBorder="1" applyAlignment="1" applyProtection="1">
      <alignment horizontal="left" vertical="center" wrapText="1"/>
    </xf>
    <xf numFmtId="0" fontId="68" fillId="0" borderId="1" xfId="0" applyFont="1" applyBorder="1" applyAlignment="1">
      <alignment vertical="center" wrapText="1"/>
    </xf>
    <xf numFmtId="0" fontId="69" fillId="0" borderId="1" xfId="0" applyFont="1" applyBorder="1" applyAlignment="1">
      <alignment horizontal="center" vertical="center" wrapText="1"/>
    </xf>
    <xf numFmtId="0" fontId="16" fillId="0" borderId="0" xfId="0" applyFont="1" applyAlignment="1">
      <alignment horizontal="left"/>
    </xf>
    <xf numFmtId="1" fontId="70" fillId="0" borderId="0" xfId="0" applyNumberFormat="1" applyFont="1" applyFill="1" applyBorder="1" applyAlignment="1">
      <alignment horizontal="center"/>
    </xf>
    <xf numFmtId="1" fontId="71" fillId="0" borderId="0" xfId="0" applyNumberFormat="1" applyFont="1" applyFill="1" applyAlignment="1">
      <alignment horizontal="center"/>
    </xf>
    <xf numFmtId="1" fontId="72" fillId="0" borderId="0" xfId="0" applyNumberFormat="1" applyFont="1" applyFill="1" applyAlignment="1"/>
    <xf numFmtId="0" fontId="14" fillId="0" borderId="1" xfId="0" applyFont="1" applyFill="1" applyBorder="1" applyAlignment="1">
      <alignment horizontal="center"/>
    </xf>
    <xf numFmtId="0" fontId="49" fillId="5" borderId="12" xfId="0" applyFont="1" applyFill="1" applyBorder="1" applyAlignment="1">
      <alignment horizontal="center" vertical="center" wrapText="1"/>
    </xf>
    <xf numFmtId="0" fontId="49" fillId="5" borderId="11" xfId="0" applyFont="1" applyFill="1" applyBorder="1" applyAlignment="1">
      <alignment horizontal="center" vertical="center" wrapText="1"/>
    </xf>
    <xf numFmtId="0" fontId="49" fillId="5" borderId="31"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30" xfId="0" applyFont="1" applyBorder="1" applyAlignment="1">
      <alignment horizontal="center" vertical="center" textRotation="90" wrapText="1"/>
    </xf>
    <xf numFmtId="0" fontId="51" fillId="0" borderId="30" xfId="0" applyFont="1" applyBorder="1" applyAlignment="1">
      <alignment wrapText="1"/>
    </xf>
    <xf numFmtId="0" fontId="51" fillId="0" borderId="8" xfId="0" applyFont="1" applyBorder="1" applyAlignment="1">
      <alignment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29" xfId="0" applyFont="1" applyBorder="1" applyAlignment="1">
      <alignment horizontal="left" vertical="center" wrapText="1"/>
    </xf>
    <xf numFmtId="0" fontId="18" fillId="0" borderId="3" xfId="0" applyFont="1" applyBorder="1" applyAlignment="1">
      <alignment horizontal="left" vertical="center" wrapText="1"/>
    </xf>
    <xf numFmtId="0" fontId="18" fillId="4" borderId="3"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30"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51" fillId="0" borderId="5" xfId="0" applyFont="1" applyBorder="1" applyAlignment="1">
      <alignment horizontal="left" vertical="center" wrapText="1"/>
    </xf>
    <xf numFmtId="0" fontId="51" fillId="0" borderId="4" xfId="0" applyFont="1" applyBorder="1" applyAlignment="1">
      <alignment horizontal="left" vertical="center" wrapText="1"/>
    </xf>
    <xf numFmtId="0" fontId="18" fillId="6" borderId="12" xfId="0" applyFont="1" applyFill="1" applyBorder="1" applyAlignment="1">
      <alignment horizontal="center" wrapText="1"/>
    </xf>
    <xf numFmtId="0" fontId="18" fillId="6" borderId="32" xfId="0" applyFont="1" applyFill="1" applyBorder="1" applyAlignment="1">
      <alignment horizontal="center" wrapText="1"/>
    </xf>
    <xf numFmtId="0" fontId="18" fillId="6" borderId="13" xfId="0" applyFont="1" applyFill="1" applyBorder="1" applyAlignment="1">
      <alignment horizontal="center" wrapText="1"/>
    </xf>
    <xf numFmtId="0" fontId="18" fillId="6" borderId="6" xfId="0" applyFont="1" applyFill="1" applyBorder="1" applyAlignment="1">
      <alignment horizontal="center" wrapText="1"/>
    </xf>
    <xf numFmtId="0" fontId="18" fillId="6" borderId="29" xfId="0" applyFont="1" applyFill="1" applyBorder="1" applyAlignment="1">
      <alignment horizontal="center" wrapText="1"/>
    </xf>
    <xf numFmtId="0" fontId="51" fillId="0" borderId="5" xfId="0" applyFont="1" applyBorder="1" applyAlignment="1">
      <alignment vertical="center" wrapText="1"/>
    </xf>
    <xf numFmtId="0" fontId="51" fillId="0" borderId="4" xfId="0" applyFont="1" applyBorder="1" applyAlignment="1">
      <alignment vertical="center" wrapText="1"/>
    </xf>
    <xf numFmtId="0" fontId="52" fillId="0" borderId="3" xfId="0" applyFont="1" applyBorder="1" applyAlignment="1">
      <alignment horizontal="left" vertical="center" wrapText="1"/>
    </xf>
    <xf numFmtId="0" fontId="52" fillId="0" borderId="5" xfId="0" applyFont="1" applyBorder="1" applyAlignment="1">
      <alignment horizontal="left" vertical="center" wrapText="1"/>
    </xf>
    <xf numFmtId="0" fontId="52" fillId="0" borderId="4" xfId="0" applyFont="1" applyBorder="1" applyAlignment="1">
      <alignment horizontal="left" vertical="center" wrapText="1"/>
    </xf>
    <xf numFmtId="0" fontId="18" fillId="6" borderId="31" xfId="0" applyFont="1" applyFill="1" applyBorder="1" applyAlignment="1">
      <alignment horizontal="center" wrapText="1"/>
    </xf>
    <xf numFmtId="0" fontId="54"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4" xfId="0" applyFont="1" applyBorder="1" applyAlignment="1">
      <alignment horizontal="left" vertical="center" wrapText="1"/>
    </xf>
    <xf numFmtId="0" fontId="18" fillId="0" borderId="12" xfId="0" applyFont="1" applyBorder="1" applyAlignment="1">
      <alignment horizontal="left" vertical="center" wrapText="1"/>
    </xf>
    <xf numFmtId="0" fontId="51" fillId="0" borderId="11" xfId="0" applyFont="1" applyBorder="1" applyAlignment="1">
      <alignment vertical="center" wrapText="1"/>
    </xf>
    <xf numFmtId="0" fontId="51" fillId="0" borderId="31" xfId="0" applyFont="1" applyBorder="1" applyAlignment="1">
      <alignment vertical="center" wrapText="1"/>
    </xf>
    <xf numFmtId="0" fontId="64" fillId="0" borderId="3" xfId="0" applyFont="1" applyBorder="1" applyAlignment="1">
      <alignment horizontal="left" vertical="center" wrapText="1"/>
    </xf>
    <xf numFmtId="0" fontId="65" fillId="0" borderId="5" xfId="0" applyFont="1" applyBorder="1" applyAlignment="1">
      <alignment vertical="center" wrapText="1"/>
    </xf>
    <xf numFmtId="0" fontId="65" fillId="0" borderId="4" xfId="0" applyFont="1" applyBorder="1" applyAlignment="1">
      <alignment vertical="center" wrapText="1"/>
    </xf>
    <xf numFmtId="0" fontId="18" fillId="4" borderId="4" xfId="0" applyFont="1" applyFill="1" applyBorder="1" applyAlignment="1">
      <alignment horizontal="left" vertical="center" wrapText="1"/>
    </xf>
    <xf numFmtId="0" fontId="38" fillId="0" borderId="4" xfId="0" applyFont="1" applyBorder="1" applyAlignment="1">
      <alignment vertical="center" wrapText="1"/>
    </xf>
    <xf numFmtId="0" fontId="38" fillId="0" borderId="5" xfId="0" applyFont="1" applyBorder="1" applyAlignment="1">
      <alignment vertical="center" wrapText="1"/>
    </xf>
    <xf numFmtId="0" fontId="24" fillId="0" borderId="5"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18" fillId="2" borderId="3" xfId="0" applyFont="1" applyFill="1" applyBorder="1" applyAlignment="1">
      <alignment horizontal="left" vertical="center" wrapText="1"/>
    </xf>
    <xf numFmtId="0" fontId="24" fillId="2" borderId="4" xfId="0" applyFont="1" applyFill="1" applyBorder="1" applyAlignment="1">
      <alignment vertical="center" wrapText="1"/>
    </xf>
    <xf numFmtId="0" fontId="63" fillId="0" borderId="3" xfId="0" applyFont="1" applyBorder="1" applyAlignment="1">
      <alignment horizontal="left" vertical="center" wrapText="1"/>
    </xf>
    <xf numFmtId="0" fontId="31" fillId="0" borderId="5" xfId="0" applyFont="1" applyBorder="1" applyAlignment="1">
      <alignment vertical="center" wrapText="1"/>
    </xf>
    <xf numFmtId="0" fontId="31" fillId="0" borderId="4" xfId="0" applyFont="1" applyBorder="1" applyAlignment="1">
      <alignment vertical="center" wrapText="1"/>
    </xf>
    <xf numFmtId="0" fontId="54" fillId="0" borderId="12" xfId="0" applyFont="1" applyBorder="1" applyAlignment="1">
      <alignment horizontal="left" vertical="center" wrapText="1"/>
    </xf>
    <xf numFmtId="0" fontId="38" fillId="0" borderId="11" xfId="0" applyFont="1" applyBorder="1" applyAlignment="1">
      <alignment vertical="center" wrapText="1"/>
    </xf>
    <xf numFmtId="0" fontId="38" fillId="0" borderId="31" xfId="0" applyFont="1" applyBorder="1" applyAlignment="1">
      <alignment vertical="center" wrapText="1"/>
    </xf>
    <xf numFmtId="0" fontId="24" fillId="0" borderId="7" xfId="0" applyFont="1" applyBorder="1" applyAlignment="1">
      <alignment vertical="center" wrapText="1"/>
    </xf>
    <xf numFmtId="0" fontId="24" fillId="0" borderId="29" xfId="0" applyFont="1" applyBorder="1" applyAlignment="1">
      <alignment vertical="center" wrapText="1"/>
    </xf>
    <xf numFmtId="0" fontId="53" fillId="0" borderId="5" xfId="0" applyFont="1" applyBorder="1" applyAlignment="1">
      <alignment vertical="center" wrapText="1"/>
    </xf>
    <xf numFmtId="0" fontId="53" fillId="0" borderId="4" xfId="0" applyFont="1" applyBorder="1" applyAlignment="1">
      <alignment vertical="center" wrapText="1"/>
    </xf>
    <xf numFmtId="0" fontId="18" fillId="6" borderId="12" xfId="0" applyFont="1" applyFill="1" applyBorder="1" applyAlignment="1">
      <alignment horizontal="center" vertical="top" wrapText="1"/>
    </xf>
    <xf numFmtId="0" fontId="18" fillId="6" borderId="31" xfId="0" applyFont="1" applyFill="1" applyBorder="1" applyAlignment="1">
      <alignment horizontal="center" vertical="top" wrapText="1"/>
    </xf>
    <xf numFmtId="0" fontId="18" fillId="6" borderId="13" xfId="0" applyFont="1" applyFill="1" applyBorder="1" applyAlignment="1">
      <alignment horizontal="center" vertical="top" wrapText="1"/>
    </xf>
    <xf numFmtId="0" fontId="18" fillId="6" borderId="32" xfId="0" applyFont="1" applyFill="1" applyBorder="1" applyAlignment="1">
      <alignment horizontal="center" vertical="top" wrapText="1"/>
    </xf>
    <xf numFmtId="0" fontId="52" fillId="4" borderId="3" xfId="0" applyFont="1" applyFill="1" applyBorder="1" applyAlignment="1">
      <alignment horizontal="left" vertical="center" wrapText="1"/>
    </xf>
    <xf numFmtId="0" fontId="53" fillId="4" borderId="5" xfId="0" applyFont="1" applyFill="1" applyBorder="1" applyAlignment="1">
      <alignment horizontal="left" vertical="center" wrapText="1"/>
    </xf>
    <xf numFmtId="0" fontId="52" fillId="4" borderId="5" xfId="0" applyFont="1" applyFill="1" applyBorder="1" applyAlignment="1">
      <alignment horizontal="left" vertical="center" wrapText="1"/>
    </xf>
    <xf numFmtId="0" fontId="52" fillId="4" borderId="4" xfId="0" applyFont="1" applyFill="1" applyBorder="1" applyAlignment="1">
      <alignment horizontal="lef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9" xfId="0" applyFont="1" applyBorder="1" applyAlignment="1">
      <alignment horizontal="left" vertical="center" wrapText="1" indent="1"/>
    </xf>
    <xf numFmtId="0" fontId="24" fillId="0" borderId="39" xfId="0" applyFont="1" applyBorder="1" applyAlignment="1">
      <alignment horizontal="left" vertical="center" wrapText="1" indent="1"/>
    </xf>
    <xf numFmtId="0" fontId="18" fillId="0" borderId="8" xfId="0" applyFont="1" applyBorder="1" applyAlignment="1">
      <alignment horizontal="left" vertical="center" wrapText="1" indent="1"/>
    </xf>
    <xf numFmtId="0" fontId="24" fillId="0" borderId="8" xfId="0" applyFont="1" applyBorder="1" applyAlignment="1">
      <alignment horizontal="left" vertical="center" wrapText="1" indent="1"/>
    </xf>
    <xf numFmtId="0" fontId="18" fillId="0" borderId="1"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7" xfId="0" applyFont="1" applyBorder="1" applyAlignment="1">
      <alignment horizontal="left" vertical="center" wrapText="1"/>
    </xf>
    <xf numFmtId="0" fontId="56" fillId="0" borderId="33" xfId="0" applyFont="1" applyBorder="1" applyAlignment="1">
      <alignment horizontal="center" vertical="center"/>
    </xf>
    <xf numFmtId="0" fontId="56" fillId="0" borderId="34" xfId="0" applyFont="1" applyBorder="1" applyAlignment="1">
      <alignment horizontal="center" vertical="center"/>
    </xf>
    <xf numFmtId="0" fontId="56" fillId="0" borderId="35" xfId="0" applyFont="1" applyBorder="1" applyAlignment="1">
      <alignment horizontal="center" vertical="center"/>
    </xf>
    <xf numFmtId="0" fontId="61" fillId="10" borderId="0" xfId="0" applyFont="1" applyFill="1" applyBorder="1" applyAlignment="1">
      <alignment horizontal="left" vertical="center" indent="9"/>
    </xf>
    <xf numFmtId="0" fontId="61" fillId="10" borderId="45" xfId="0" applyFont="1" applyFill="1" applyBorder="1" applyAlignment="1">
      <alignment horizontal="left" vertical="center" indent="9"/>
    </xf>
    <xf numFmtId="0" fontId="57" fillId="2" borderId="0" xfId="0" applyFont="1" applyFill="1" applyBorder="1" applyAlignment="1">
      <alignment horizontal="center" vertical="center" wrapText="1"/>
    </xf>
    <xf numFmtId="0" fontId="57" fillId="9" borderId="41" xfId="0" applyFont="1" applyFill="1" applyBorder="1" applyAlignment="1">
      <alignment horizontal="center" vertical="center" wrapText="1"/>
    </xf>
    <xf numFmtId="0" fontId="57" fillId="9" borderId="42" xfId="0" applyFont="1" applyFill="1" applyBorder="1" applyAlignment="1">
      <alignment horizontal="center" vertical="center" wrapText="1"/>
    </xf>
    <xf numFmtId="0" fontId="57" fillId="10" borderId="16" xfId="0" applyFont="1" applyFill="1" applyBorder="1" applyAlignment="1">
      <alignment horizontal="center" vertical="center" wrapText="1"/>
    </xf>
    <xf numFmtId="0" fontId="57" fillId="10" borderId="17" xfId="0" applyFont="1" applyFill="1" applyBorder="1" applyAlignment="1">
      <alignment horizontal="center" vertical="center" wrapText="1"/>
    </xf>
    <xf numFmtId="0" fontId="42" fillId="0" borderId="43" xfId="0" applyFont="1" applyBorder="1" applyAlignment="1">
      <alignment horizontal="center" vertical="center" wrapText="1"/>
    </xf>
    <xf numFmtId="0" fontId="42" fillId="0" borderId="44" xfId="0" applyFont="1" applyBorder="1" applyAlignment="1">
      <alignment horizontal="center" vertical="center" wrapText="1"/>
    </xf>
    <xf numFmtId="0" fontId="58" fillId="0" borderId="0" xfId="0" applyFont="1" applyBorder="1" applyAlignment="1">
      <alignment horizontal="left" vertical="top" wrapText="1"/>
    </xf>
    <xf numFmtId="0" fontId="61" fillId="10" borderId="19" xfId="0" applyFont="1" applyFill="1" applyBorder="1" applyAlignment="1">
      <alignment horizontal="left" vertical="center" indent="9"/>
    </xf>
    <xf numFmtId="0" fontId="61" fillId="10" borderId="20" xfId="0" applyFont="1" applyFill="1" applyBorder="1" applyAlignment="1">
      <alignment horizontal="left" vertical="center" indent="9"/>
    </xf>
    <xf numFmtId="0" fontId="57" fillId="11" borderId="16" xfId="0" applyFont="1" applyFill="1" applyBorder="1" applyAlignment="1">
      <alignment horizontal="center" vertical="center" wrapText="1"/>
    </xf>
    <xf numFmtId="0" fontId="57" fillId="11" borderId="17" xfId="0" applyFont="1" applyFill="1" applyBorder="1" applyAlignment="1">
      <alignment horizontal="center" vertical="center" wrapText="1"/>
    </xf>
    <xf numFmtId="0" fontId="57" fillId="11" borderId="0" xfId="0" applyFont="1" applyFill="1" applyBorder="1" applyAlignment="1">
      <alignment horizontal="left" vertical="center" wrapText="1" indent="9"/>
    </xf>
    <xf numFmtId="0" fontId="57" fillId="11" borderId="45" xfId="0" applyFont="1" applyFill="1" applyBorder="1" applyAlignment="1">
      <alignment horizontal="left" vertical="center" wrapText="1" indent="9"/>
    </xf>
    <xf numFmtId="0" fontId="57" fillId="11" borderId="19" xfId="0" applyFont="1" applyFill="1" applyBorder="1" applyAlignment="1">
      <alignment horizontal="left" vertical="center" wrapText="1" indent="9"/>
    </xf>
    <xf numFmtId="0" fontId="57" fillId="11" borderId="20" xfId="0" applyFont="1" applyFill="1" applyBorder="1" applyAlignment="1">
      <alignment horizontal="left" vertical="center" wrapText="1" indent="9"/>
    </xf>
    <xf numFmtId="0" fontId="57" fillId="9" borderId="47" xfId="0" applyFont="1" applyFill="1" applyBorder="1" applyAlignment="1">
      <alignment horizontal="center" vertical="center" wrapText="1"/>
    </xf>
    <xf numFmtId="0" fontId="57" fillId="9" borderId="48"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left" wrapText="1"/>
    </xf>
    <xf numFmtId="0" fontId="1" fillId="0" borderId="1" xfId="0" applyFont="1" applyBorder="1" applyAlignment="1">
      <alignment horizontal="left"/>
    </xf>
    <xf numFmtId="0" fontId="1" fillId="0" borderId="3"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left" wrapText="1"/>
    </xf>
    <xf numFmtId="0" fontId="7" fillId="0" borderId="0" xfId="0" applyFont="1" applyFill="1" applyBorder="1" applyAlignment="1">
      <alignment horizontal="center" vertical="center"/>
    </xf>
    <xf numFmtId="0" fontId="1" fillId="0" borderId="12" xfId="0" applyFont="1" applyBorder="1" applyAlignment="1">
      <alignment horizontal="left" wrapText="1"/>
    </xf>
    <xf numFmtId="0" fontId="1" fillId="0" borderId="11" xfId="0" applyFont="1" applyBorder="1" applyAlignment="1">
      <alignment horizontal="left" wrapText="1"/>
    </xf>
    <xf numFmtId="0" fontId="1" fillId="0" borderId="13" xfId="0" applyFont="1" applyBorder="1" applyAlignment="1">
      <alignment horizontal="left" wrapText="1"/>
    </xf>
    <xf numFmtId="0" fontId="1" fillId="0" borderId="0" xfId="0" applyFont="1" applyBorder="1" applyAlignment="1">
      <alignment horizontal="left" wrapText="1"/>
    </xf>
    <xf numFmtId="0" fontId="1" fillId="0" borderId="4" xfId="0" applyFont="1" applyBorder="1" applyAlignment="1">
      <alignment horizontal="left" wrapText="1"/>
    </xf>
    <xf numFmtId="14"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xf>
    <xf numFmtId="49" fontId="14" fillId="0" borderId="1" xfId="0" applyNumberFormat="1" applyFont="1" applyFill="1" applyBorder="1" applyAlignment="1">
      <alignment horizontal="left" vertical="center" wrapText="1"/>
    </xf>
    <xf numFmtId="1" fontId="16" fillId="0" borderId="16" xfId="0" applyNumberFormat="1" applyFont="1" applyBorder="1" applyAlignment="1">
      <alignment horizontal="center" vertical="center"/>
    </xf>
    <xf numFmtId="1" fontId="43" fillId="0" borderId="0" xfId="0" applyNumberFormat="1" applyFont="1" applyFill="1" applyAlignment="1">
      <alignment horizontal="center" vertical="center"/>
    </xf>
  </cellXfs>
  <cellStyles count="3">
    <cellStyle name="Hyperlink" xfId="2" builtinId="8"/>
    <cellStyle name="Normal" xfId="0" builtinId="0"/>
    <cellStyle name="Percent" xfId="1" builtinId="5"/>
  </cellStyles>
  <dxfs count="7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28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topLeftCell="A106" workbookViewId="0">
      <selection activeCell="B108" sqref="B108:G108"/>
    </sheetView>
  </sheetViews>
  <sheetFormatPr defaultRowHeight="35.1" customHeight="1" x14ac:dyDescent="0.2"/>
  <cols>
    <col min="1" max="3" width="9.140625" style="168"/>
    <col min="4" max="4" width="10.28515625" style="168" customWidth="1"/>
    <col min="5" max="5" width="26.7109375" style="168" customWidth="1"/>
    <col min="6" max="6" width="41.85546875" style="168" customWidth="1"/>
    <col min="7" max="7" width="10.140625" style="168" customWidth="1"/>
    <col min="8" max="8" width="21.7109375" style="168" customWidth="1"/>
    <col min="9" max="9" width="9.140625" style="168"/>
    <col min="10" max="10" width="21.7109375" style="168" customWidth="1"/>
    <col min="11" max="16384" width="9.140625" style="168"/>
  </cols>
  <sheetData>
    <row r="1" spans="1:10" ht="35.1" customHeight="1" x14ac:dyDescent="0.2">
      <c r="A1" s="264" t="s">
        <v>227</v>
      </c>
      <c r="B1" s="265"/>
      <c r="C1" s="266"/>
      <c r="D1" s="267" t="s">
        <v>228</v>
      </c>
      <c r="E1" s="267"/>
      <c r="F1" s="267"/>
      <c r="G1" s="267"/>
      <c r="H1" s="267"/>
      <c r="I1" s="267"/>
      <c r="J1" s="268"/>
    </row>
    <row r="2" spans="1:10" ht="35.1" customHeight="1" x14ac:dyDescent="0.2">
      <c r="A2" s="269" t="s">
        <v>229</v>
      </c>
      <c r="B2" s="169">
        <v>1</v>
      </c>
      <c r="C2" s="272" t="s">
        <v>230</v>
      </c>
      <c r="D2" s="273"/>
      <c r="E2" s="273"/>
      <c r="F2" s="273"/>
      <c r="G2" s="273"/>
      <c r="H2" s="274"/>
      <c r="I2" s="170">
        <v>1</v>
      </c>
      <c r="J2" s="171" t="s">
        <v>231</v>
      </c>
    </row>
    <row r="3" spans="1:10" ht="35.1" customHeight="1" x14ac:dyDescent="0.2">
      <c r="A3" s="270"/>
      <c r="B3" s="172">
        <v>2</v>
      </c>
      <c r="C3" s="275" t="s">
        <v>232</v>
      </c>
      <c r="D3" s="267"/>
      <c r="E3" s="267"/>
      <c r="F3" s="267"/>
      <c r="G3" s="267"/>
      <c r="H3" s="268"/>
      <c r="I3" s="170">
        <v>2</v>
      </c>
      <c r="J3" s="171" t="s">
        <v>216</v>
      </c>
    </row>
    <row r="4" spans="1:10" ht="35.1" customHeight="1" x14ac:dyDescent="0.2">
      <c r="A4" s="270"/>
      <c r="B4" s="173" t="s">
        <v>233</v>
      </c>
      <c r="C4" s="275" t="s">
        <v>234</v>
      </c>
      <c r="D4" s="267"/>
      <c r="E4" s="267"/>
      <c r="F4" s="267"/>
      <c r="G4" s="267"/>
      <c r="H4" s="268"/>
      <c r="I4" s="174" t="s">
        <v>233</v>
      </c>
      <c r="J4" s="175"/>
    </row>
    <row r="5" spans="1:10" ht="35.1" customHeight="1" x14ac:dyDescent="0.2">
      <c r="A5" s="270"/>
      <c r="B5" s="173" t="s">
        <v>235</v>
      </c>
      <c r="C5" s="275" t="s">
        <v>236</v>
      </c>
      <c r="D5" s="267"/>
      <c r="E5" s="267"/>
      <c r="F5" s="267"/>
      <c r="G5" s="267"/>
      <c r="H5" s="268"/>
      <c r="I5" s="174" t="s">
        <v>235</v>
      </c>
      <c r="J5" s="175"/>
    </row>
    <row r="6" spans="1:10" ht="35.1" customHeight="1" x14ac:dyDescent="0.25">
      <c r="A6" s="270"/>
      <c r="B6" s="176">
        <v>4</v>
      </c>
      <c r="C6" s="276" t="s">
        <v>237</v>
      </c>
      <c r="D6" s="277"/>
      <c r="E6" s="277"/>
      <c r="F6" s="277"/>
      <c r="G6" s="277"/>
      <c r="H6" s="277"/>
      <c r="I6" s="177"/>
      <c r="J6" s="178"/>
    </row>
    <row r="7" spans="1:10" ht="35.1" customHeight="1" x14ac:dyDescent="0.2">
      <c r="A7" s="270"/>
      <c r="B7" s="179"/>
      <c r="C7" s="180" t="s">
        <v>223</v>
      </c>
      <c r="D7" s="275" t="s">
        <v>238</v>
      </c>
      <c r="E7" s="267"/>
      <c r="F7" s="267"/>
      <c r="G7" s="267"/>
      <c r="H7" s="267"/>
      <c r="I7" s="174" t="s">
        <v>239</v>
      </c>
      <c r="J7" s="171" t="s">
        <v>222</v>
      </c>
    </row>
    <row r="8" spans="1:10" ht="35.1" customHeight="1" x14ac:dyDescent="0.2">
      <c r="A8" s="270"/>
      <c r="B8" s="179"/>
      <c r="C8" s="181" t="s">
        <v>224</v>
      </c>
      <c r="D8" s="275" t="s">
        <v>240</v>
      </c>
      <c r="E8" s="267"/>
      <c r="F8" s="267"/>
      <c r="G8" s="267"/>
      <c r="H8" s="267"/>
      <c r="I8" s="174" t="s">
        <v>241</v>
      </c>
      <c r="J8" s="171" t="s">
        <v>222</v>
      </c>
    </row>
    <row r="9" spans="1:10" ht="35.1" customHeight="1" x14ac:dyDescent="0.2">
      <c r="A9" s="270"/>
      <c r="B9" s="182"/>
      <c r="C9" s="181" t="s">
        <v>225</v>
      </c>
      <c r="D9" s="275" t="s">
        <v>242</v>
      </c>
      <c r="E9" s="267"/>
      <c r="F9" s="267"/>
      <c r="G9" s="267"/>
      <c r="H9" s="268"/>
      <c r="I9" s="174" t="s">
        <v>243</v>
      </c>
      <c r="J9" s="171" t="s">
        <v>222</v>
      </c>
    </row>
    <row r="10" spans="1:10" ht="35.1" customHeight="1" x14ac:dyDescent="0.2">
      <c r="A10" s="270"/>
      <c r="B10" s="278"/>
      <c r="C10" s="181" t="s">
        <v>226</v>
      </c>
      <c r="D10" s="275" t="s">
        <v>244</v>
      </c>
      <c r="E10" s="280"/>
      <c r="F10" s="280"/>
      <c r="G10" s="280"/>
      <c r="H10" s="281"/>
      <c r="I10" s="174" t="s">
        <v>245</v>
      </c>
      <c r="J10" s="183"/>
    </row>
    <row r="11" spans="1:10" ht="35.1" customHeight="1" x14ac:dyDescent="0.2">
      <c r="A11" s="270"/>
      <c r="B11" s="279"/>
      <c r="C11" s="181" t="s">
        <v>246</v>
      </c>
      <c r="D11" s="275" t="s">
        <v>247</v>
      </c>
      <c r="E11" s="267"/>
      <c r="F11" s="267"/>
      <c r="G11" s="267"/>
      <c r="H11" s="268"/>
      <c r="I11" s="184" t="s">
        <v>248</v>
      </c>
      <c r="J11" s="183"/>
    </row>
    <row r="12" spans="1:10" ht="35.1" customHeight="1" x14ac:dyDescent="0.25">
      <c r="A12" s="270"/>
      <c r="B12" s="176">
        <v>5</v>
      </c>
      <c r="C12" s="276" t="s">
        <v>249</v>
      </c>
      <c r="D12" s="277"/>
      <c r="E12" s="277"/>
      <c r="F12" s="277"/>
      <c r="G12" s="277"/>
      <c r="H12" s="178"/>
      <c r="I12" s="282"/>
      <c r="J12" s="283"/>
    </row>
    <row r="13" spans="1:10" ht="35.1" customHeight="1" x14ac:dyDescent="0.2">
      <c r="A13" s="270"/>
      <c r="B13" s="182"/>
      <c r="C13" s="180" t="s">
        <v>223</v>
      </c>
      <c r="D13" s="275" t="s">
        <v>250</v>
      </c>
      <c r="E13" s="267"/>
      <c r="F13" s="268"/>
      <c r="G13" s="174" t="s">
        <v>251</v>
      </c>
      <c r="H13" s="183"/>
      <c r="I13" s="284"/>
      <c r="J13" s="283"/>
    </row>
    <row r="14" spans="1:10" ht="68.25" customHeight="1" x14ac:dyDescent="0.2">
      <c r="A14" s="270"/>
      <c r="B14" s="182"/>
      <c r="C14" s="181" t="s">
        <v>224</v>
      </c>
      <c r="D14" s="275" t="s">
        <v>252</v>
      </c>
      <c r="E14" s="287"/>
      <c r="F14" s="288"/>
      <c r="G14" s="174" t="s">
        <v>253</v>
      </c>
      <c r="H14" s="183"/>
      <c r="I14" s="284"/>
      <c r="J14" s="283"/>
    </row>
    <row r="15" spans="1:10" ht="35.1" customHeight="1" x14ac:dyDescent="0.2">
      <c r="A15" s="270"/>
      <c r="B15" s="182"/>
      <c r="C15" s="181" t="s">
        <v>225</v>
      </c>
      <c r="D15" s="275" t="s">
        <v>254</v>
      </c>
      <c r="E15" s="267"/>
      <c r="F15" s="268"/>
      <c r="G15" s="174" t="s">
        <v>255</v>
      </c>
      <c r="H15" s="183"/>
      <c r="I15" s="284"/>
      <c r="J15" s="283"/>
    </row>
    <row r="16" spans="1:10" ht="35.1" customHeight="1" x14ac:dyDescent="0.2">
      <c r="A16" s="270"/>
      <c r="B16" s="182"/>
      <c r="C16" s="181" t="s">
        <v>226</v>
      </c>
      <c r="D16" s="275" t="s">
        <v>256</v>
      </c>
      <c r="E16" s="280"/>
      <c r="F16" s="281"/>
      <c r="G16" s="174" t="s">
        <v>257</v>
      </c>
      <c r="H16" s="183"/>
      <c r="I16" s="284"/>
      <c r="J16" s="283"/>
    </row>
    <row r="17" spans="1:10" ht="35.1" customHeight="1" x14ac:dyDescent="0.2">
      <c r="A17" s="270"/>
      <c r="B17" s="182"/>
      <c r="C17" s="181" t="s">
        <v>246</v>
      </c>
      <c r="D17" s="275" t="s">
        <v>258</v>
      </c>
      <c r="E17" s="280"/>
      <c r="F17" s="281"/>
      <c r="G17" s="174" t="s">
        <v>259</v>
      </c>
      <c r="H17" s="183"/>
      <c r="I17" s="285"/>
      <c r="J17" s="286"/>
    </row>
    <row r="18" spans="1:10" ht="35.1" customHeight="1" x14ac:dyDescent="0.25">
      <c r="A18" s="270"/>
      <c r="B18" s="182"/>
      <c r="C18" s="185" t="s">
        <v>260</v>
      </c>
      <c r="D18" s="289" t="s">
        <v>261</v>
      </c>
      <c r="E18" s="290"/>
      <c r="F18" s="290"/>
      <c r="G18" s="290"/>
      <c r="H18" s="291"/>
      <c r="I18" s="186" t="s">
        <v>262</v>
      </c>
      <c r="J18" s="187"/>
    </row>
    <row r="19" spans="1:10" ht="35.1" customHeight="1" x14ac:dyDescent="0.2">
      <c r="A19" s="270"/>
      <c r="B19" s="176">
        <v>6</v>
      </c>
      <c r="C19" s="275" t="s">
        <v>263</v>
      </c>
      <c r="D19" s="267"/>
      <c r="E19" s="267"/>
      <c r="F19" s="267"/>
      <c r="G19" s="267"/>
      <c r="H19" s="268"/>
      <c r="I19" s="282"/>
      <c r="J19" s="292"/>
    </row>
    <row r="20" spans="1:10" ht="35.1" customHeight="1" x14ac:dyDescent="0.2">
      <c r="A20" s="270"/>
      <c r="B20" s="182"/>
      <c r="C20" s="180" t="s">
        <v>223</v>
      </c>
      <c r="D20" s="275" t="s">
        <v>264</v>
      </c>
      <c r="E20" s="287"/>
      <c r="F20" s="288"/>
      <c r="G20" s="188" t="s">
        <v>265</v>
      </c>
      <c r="H20" s="189"/>
      <c r="I20" s="284"/>
      <c r="J20" s="283"/>
    </row>
    <row r="21" spans="1:10" ht="35.1" customHeight="1" x14ac:dyDescent="0.2">
      <c r="A21" s="270"/>
      <c r="B21" s="182"/>
      <c r="C21" s="181" t="s">
        <v>224</v>
      </c>
      <c r="D21" s="275" t="s">
        <v>266</v>
      </c>
      <c r="E21" s="287"/>
      <c r="F21" s="288"/>
      <c r="G21" s="174" t="s">
        <v>267</v>
      </c>
      <c r="H21" s="183"/>
      <c r="I21" s="284"/>
      <c r="J21" s="283"/>
    </row>
    <row r="22" spans="1:10" ht="38.25" customHeight="1" x14ac:dyDescent="0.2">
      <c r="A22" s="270"/>
      <c r="B22" s="182"/>
      <c r="C22" s="181" t="s">
        <v>225</v>
      </c>
      <c r="D22" s="275" t="s">
        <v>268</v>
      </c>
      <c r="E22" s="287"/>
      <c r="F22" s="288"/>
      <c r="G22" s="174" t="s">
        <v>269</v>
      </c>
      <c r="H22" s="183"/>
      <c r="I22" s="284"/>
      <c r="J22" s="283"/>
    </row>
    <row r="23" spans="1:10" ht="35.1" customHeight="1" x14ac:dyDescent="0.2">
      <c r="A23" s="270"/>
      <c r="B23" s="182"/>
      <c r="C23" s="181" t="s">
        <v>226</v>
      </c>
      <c r="D23" s="275" t="s">
        <v>270</v>
      </c>
      <c r="E23" s="287"/>
      <c r="F23" s="288"/>
      <c r="G23" s="174" t="s">
        <v>271</v>
      </c>
      <c r="H23" s="183"/>
      <c r="I23" s="284"/>
      <c r="J23" s="283"/>
    </row>
    <row r="24" spans="1:10" ht="35.1" customHeight="1" x14ac:dyDescent="0.2">
      <c r="A24" s="270"/>
      <c r="B24" s="182"/>
      <c r="C24" s="181" t="s">
        <v>246</v>
      </c>
      <c r="D24" s="275" t="s">
        <v>272</v>
      </c>
      <c r="E24" s="280"/>
      <c r="F24" s="281"/>
      <c r="G24" s="174" t="s">
        <v>273</v>
      </c>
      <c r="H24" s="183"/>
      <c r="I24" s="284"/>
      <c r="J24" s="283"/>
    </row>
    <row r="25" spans="1:10" ht="35.1" customHeight="1" x14ac:dyDescent="0.2">
      <c r="A25" s="270"/>
      <c r="B25" s="182"/>
      <c r="C25" s="181" t="s">
        <v>260</v>
      </c>
      <c r="D25" s="275" t="s">
        <v>274</v>
      </c>
      <c r="E25" s="280"/>
      <c r="F25" s="281"/>
      <c r="G25" s="174" t="s">
        <v>275</v>
      </c>
      <c r="H25" s="189"/>
      <c r="I25" s="284"/>
      <c r="J25" s="283"/>
    </row>
    <row r="26" spans="1:10" ht="35.1" customHeight="1" x14ac:dyDescent="0.2">
      <c r="A26" s="270"/>
      <c r="B26" s="182"/>
      <c r="C26" s="181" t="s">
        <v>276</v>
      </c>
      <c r="D26" s="275" t="s">
        <v>277</v>
      </c>
      <c r="E26" s="287"/>
      <c r="F26" s="288"/>
      <c r="G26" s="174" t="s">
        <v>278</v>
      </c>
      <c r="H26" s="183"/>
      <c r="I26" s="284"/>
      <c r="J26" s="283"/>
    </row>
    <row r="27" spans="1:10" ht="35.1" customHeight="1" x14ac:dyDescent="0.2">
      <c r="A27" s="270"/>
      <c r="B27" s="182"/>
      <c r="C27" s="181" t="s">
        <v>279</v>
      </c>
      <c r="D27" s="275" t="s">
        <v>280</v>
      </c>
      <c r="E27" s="287"/>
      <c r="F27" s="288"/>
      <c r="G27" s="174" t="s">
        <v>281</v>
      </c>
      <c r="H27" s="183"/>
      <c r="I27" s="284"/>
      <c r="J27" s="283"/>
    </row>
    <row r="28" spans="1:10" ht="35.1" customHeight="1" x14ac:dyDescent="0.2">
      <c r="A28" s="270"/>
      <c r="B28" s="182"/>
      <c r="C28" s="181" t="s">
        <v>215</v>
      </c>
      <c r="D28" s="275" t="s">
        <v>282</v>
      </c>
      <c r="E28" s="280"/>
      <c r="F28" s="281"/>
      <c r="G28" s="174" t="s">
        <v>283</v>
      </c>
      <c r="H28" s="183"/>
      <c r="I28" s="284"/>
      <c r="J28" s="283"/>
    </row>
    <row r="29" spans="1:10" ht="35.1" customHeight="1" x14ac:dyDescent="0.2">
      <c r="A29" s="270"/>
      <c r="B29" s="182"/>
      <c r="C29" s="181" t="s">
        <v>284</v>
      </c>
      <c r="D29" s="275" t="s">
        <v>285</v>
      </c>
      <c r="E29" s="280"/>
      <c r="F29" s="281"/>
      <c r="G29" s="174" t="s">
        <v>286</v>
      </c>
      <c r="H29" s="183"/>
      <c r="I29" s="284"/>
      <c r="J29" s="283"/>
    </row>
    <row r="30" spans="1:10" ht="64.5" customHeight="1" x14ac:dyDescent="0.2">
      <c r="A30" s="270"/>
      <c r="B30" s="182"/>
      <c r="C30" s="181" t="s">
        <v>287</v>
      </c>
      <c r="D30" s="275" t="s">
        <v>288</v>
      </c>
      <c r="E30" s="280"/>
      <c r="F30" s="281"/>
      <c r="G30" s="174" t="s">
        <v>289</v>
      </c>
      <c r="H30" s="189"/>
      <c r="I30" s="284"/>
      <c r="J30" s="283"/>
    </row>
    <row r="31" spans="1:10" ht="35.1" customHeight="1" x14ac:dyDescent="0.2">
      <c r="A31" s="270"/>
      <c r="B31" s="182"/>
      <c r="C31" s="181" t="s">
        <v>290</v>
      </c>
      <c r="D31" s="275" t="s">
        <v>291</v>
      </c>
      <c r="E31" s="280"/>
      <c r="F31" s="281"/>
      <c r="G31" s="174" t="s">
        <v>292</v>
      </c>
      <c r="H31" s="183"/>
      <c r="I31" s="284"/>
      <c r="J31" s="283"/>
    </row>
    <row r="32" spans="1:10" ht="35.1" customHeight="1" x14ac:dyDescent="0.2">
      <c r="A32" s="270"/>
      <c r="B32" s="182"/>
      <c r="C32" s="181" t="s">
        <v>293</v>
      </c>
      <c r="D32" s="293" t="s">
        <v>294</v>
      </c>
      <c r="E32" s="294"/>
      <c r="F32" s="295"/>
      <c r="G32" s="174" t="s">
        <v>295</v>
      </c>
      <c r="H32" s="183"/>
      <c r="I32" s="284"/>
      <c r="J32" s="283"/>
    </row>
    <row r="33" spans="1:10" ht="35.1" customHeight="1" x14ac:dyDescent="0.2">
      <c r="A33" s="270"/>
      <c r="B33" s="182"/>
      <c r="C33" s="181" t="s">
        <v>296</v>
      </c>
      <c r="D33" s="275" t="s">
        <v>297</v>
      </c>
      <c r="E33" s="280"/>
      <c r="F33" s="281"/>
      <c r="G33" s="174" t="s">
        <v>298</v>
      </c>
      <c r="H33" s="183"/>
      <c r="I33" s="284"/>
      <c r="J33" s="283"/>
    </row>
    <row r="34" spans="1:10" ht="35.1" customHeight="1" x14ac:dyDescent="0.2">
      <c r="A34" s="270"/>
      <c r="B34" s="182"/>
      <c r="C34" s="190" t="s">
        <v>299</v>
      </c>
      <c r="D34" s="296" t="s">
        <v>300</v>
      </c>
      <c r="E34" s="297"/>
      <c r="F34" s="298"/>
      <c r="G34" s="191" t="s">
        <v>301</v>
      </c>
      <c r="H34" s="183"/>
      <c r="I34" s="284"/>
      <c r="J34" s="283"/>
    </row>
    <row r="35" spans="1:10" ht="47.25" customHeight="1" x14ac:dyDescent="0.2">
      <c r="A35" s="270"/>
      <c r="B35" s="182"/>
      <c r="C35" s="181" t="s">
        <v>302</v>
      </c>
      <c r="D35" s="275" t="s">
        <v>303</v>
      </c>
      <c r="E35" s="287"/>
      <c r="F35" s="288"/>
      <c r="G35" s="174" t="s">
        <v>304</v>
      </c>
      <c r="H35" s="183"/>
      <c r="I35" s="284"/>
      <c r="J35" s="283"/>
    </row>
    <row r="36" spans="1:10" ht="41.25" customHeight="1" x14ac:dyDescent="0.25">
      <c r="A36" s="270"/>
      <c r="B36" s="182"/>
      <c r="C36" s="180" t="s">
        <v>305</v>
      </c>
      <c r="D36" s="275" t="s">
        <v>306</v>
      </c>
      <c r="E36" s="287"/>
      <c r="F36" s="288"/>
      <c r="G36" s="174" t="s">
        <v>307</v>
      </c>
      <c r="H36" s="192"/>
      <c r="I36" s="193"/>
      <c r="J36" s="194"/>
    </row>
    <row r="37" spans="1:10" ht="41.25" customHeight="1" x14ac:dyDescent="0.25">
      <c r="A37" s="270"/>
      <c r="B37" s="182"/>
      <c r="C37" s="180" t="s">
        <v>308</v>
      </c>
      <c r="D37" s="299" t="s">
        <v>573</v>
      </c>
      <c r="E37" s="300"/>
      <c r="F37" s="301"/>
      <c r="G37" s="174" t="s">
        <v>310</v>
      </c>
      <c r="H37" s="192"/>
      <c r="I37" s="252"/>
      <c r="J37" s="253"/>
    </row>
    <row r="38" spans="1:10" ht="35.1" customHeight="1" x14ac:dyDescent="0.25">
      <c r="A38" s="270"/>
      <c r="B38" s="182"/>
      <c r="C38" s="180" t="s">
        <v>311</v>
      </c>
      <c r="D38" s="275" t="s">
        <v>309</v>
      </c>
      <c r="E38" s="267"/>
      <c r="F38" s="268"/>
      <c r="G38" s="174" t="s">
        <v>312</v>
      </c>
      <c r="H38" s="192"/>
      <c r="I38" s="285"/>
      <c r="J38" s="286"/>
    </row>
    <row r="39" spans="1:10" ht="35.1" customHeight="1" x14ac:dyDescent="0.2">
      <c r="A39" s="270"/>
      <c r="B39" s="195"/>
      <c r="C39" s="185" t="s">
        <v>567</v>
      </c>
      <c r="D39" s="289" t="s">
        <v>570</v>
      </c>
      <c r="E39" s="290"/>
      <c r="F39" s="290"/>
      <c r="G39" s="290"/>
      <c r="H39" s="291"/>
      <c r="I39" s="196" t="s">
        <v>571</v>
      </c>
      <c r="J39" s="197" t="s">
        <v>313</v>
      </c>
    </row>
    <row r="40" spans="1:10" ht="35.1" customHeight="1" x14ac:dyDescent="0.2">
      <c r="A40" s="270"/>
      <c r="B40" s="176">
        <v>7</v>
      </c>
      <c r="C40" s="276" t="s">
        <v>314</v>
      </c>
      <c r="D40" s="277"/>
      <c r="E40" s="277"/>
      <c r="F40" s="277"/>
      <c r="G40" s="277"/>
      <c r="H40" s="302"/>
      <c r="I40" s="282"/>
      <c r="J40" s="292"/>
    </row>
    <row r="41" spans="1:10" ht="35.1" customHeight="1" x14ac:dyDescent="0.2">
      <c r="A41" s="270"/>
      <c r="B41" s="182"/>
      <c r="C41" s="198" t="s">
        <v>223</v>
      </c>
      <c r="D41" s="293" t="s">
        <v>315</v>
      </c>
      <c r="E41" s="294"/>
      <c r="F41" s="295"/>
      <c r="G41" s="174" t="s">
        <v>316</v>
      </c>
      <c r="H41" s="183"/>
      <c r="I41" s="284"/>
      <c r="J41" s="283"/>
    </row>
    <row r="42" spans="1:10" ht="35.1" customHeight="1" x14ac:dyDescent="0.2">
      <c r="A42" s="270"/>
      <c r="B42" s="182"/>
      <c r="C42" s="198" t="s">
        <v>224</v>
      </c>
      <c r="D42" s="293" t="s">
        <v>317</v>
      </c>
      <c r="E42" s="294"/>
      <c r="F42" s="295"/>
      <c r="G42" s="174" t="s">
        <v>318</v>
      </c>
      <c r="H42" s="189"/>
      <c r="I42" s="284"/>
      <c r="J42" s="283"/>
    </row>
    <row r="43" spans="1:10" ht="35.1" customHeight="1" x14ac:dyDescent="0.2">
      <c r="A43" s="270"/>
      <c r="B43" s="182"/>
      <c r="C43" s="198" t="s">
        <v>225</v>
      </c>
      <c r="D43" s="275" t="s">
        <v>319</v>
      </c>
      <c r="E43" s="287"/>
      <c r="F43" s="288"/>
      <c r="G43" s="174" t="s">
        <v>320</v>
      </c>
      <c r="H43" s="183"/>
      <c r="I43" s="284"/>
      <c r="J43" s="283"/>
    </row>
    <row r="44" spans="1:10" ht="35.1" customHeight="1" x14ac:dyDescent="0.2">
      <c r="A44" s="270"/>
      <c r="B44" s="182"/>
      <c r="C44" s="198" t="s">
        <v>226</v>
      </c>
      <c r="D44" s="275" t="s">
        <v>321</v>
      </c>
      <c r="E44" s="287"/>
      <c r="F44" s="288"/>
      <c r="G44" s="199" t="s">
        <v>322</v>
      </c>
      <c r="H44" s="183"/>
      <c r="I44" s="284"/>
      <c r="J44" s="283"/>
    </row>
    <row r="45" spans="1:10" ht="35.1" customHeight="1" x14ac:dyDescent="0.2">
      <c r="A45" s="270"/>
      <c r="B45" s="182"/>
      <c r="C45" s="198" t="s">
        <v>246</v>
      </c>
      <c r="D45" s="275" t="s">
        <v>323</v>
      </c>
      <c r="E45" s="287"/>
      <c r="F45" s="288"/>
      <c r="G45" s="174" t="s">
        <v>324</v>
      </c>
      <c r="H45" s="183"/>
      <c r="I45" s="284"/>
      <c r="J45" s="283"/>
    </row>
    <row r="46" spans="1:10" ht="35.1" customHeight="1" x14ac:dyDescent="0.2">
      <c r="A46" s="270"/>
      <c r="B46" s="182"/>
      <c r="C46" s="198" t="s">
        <v>260</v>
      </c>
      <c r="D46" s="293" t="s">
        <v>325</v>
      </c>
      <c r="E46" s="294"/>
      <c r="F46" s="295"/>
      <c r="G46" s="174" t="s">
        <v>326</v>
      </c>
      <c r="H46" s="183"/>
      <c r="I46" s="284"/>
      <c r="J46" s="283"/>
    </row>
    <row r="47" spans="1:10" ht="35.1" customHeight="1" x14ac:dyDescent="0.2">
      <c r="A47" s="270"/>
      <c r="B47" s="182"/>
      <c r="C47" s="198" t="s">
        <v>276</v>
      </c>
      <c r="D47" s="275" t="s">
        <v>327</v>
      </c>
      <c r="E47" s="287"/>
      <c r="F47" s="288"/>
      <c r="G47" s="174" t="s">
        <v>328</v>
      </c>
      <c r="H47" s="183"/>
      <c r="I47" s="284"/>
      <c r="J47" s="283"/>
    </row>
    <row r="48" spans="1:10" ht="35.1" customHeight="1" x14ac:dyDescent="0.2">
      <c r="A48" s="270"/>
      <c r="B48" s="182"/>
      <c r="C48" s="198" t="s">
        <v>279</v>
      </c>
      <c r="D48" s="293" t="s">
        <v>329</v>
      </c>
      <c r="E48" s="294"/>
      <c r="F48" s="295"/>
      <c r="G48" s="174" t="s">
        <v>330</v>
      </c>
      <c r="H48" s="183"/>
      <c r="I48" s="284"/>
      <c r="J48" s="283"/>
    </row>
    <row r="49" spans="1:10" ht="35.1" customHeight="1" x14ac:dyDescent="0.2">
      <c r="A49" s="270"/>
      <c r="B49" s="182"/>
      <c r="C49" s="198" t="s">
        <v>215</v>
      </c>
      <c r="D49" s="275" t="s">
        <v>331</v>
      </c>
      <c r="E49" s="267"/>
      <c r="F49" s="268"/>
      <c r="G49" s="174" t="s">
        <v>332</v>
      </c>
      <c r="H49" s="183"/>
      <c r="I49" s="285"/>
      <c r="J49" s="286"/>
    </row>
    <row r="50" spans="1:10" ht="35.1" customHeight="1" x14ac:dyDescent="0.2">
      <c r="A50" s="270"/>
      <c r="B50" s="182"/>
      <c r="C50" s="200" t="s">
        <v>284</v>
      </c>
      <c r="D50" s="289" t="s">
        <v>333</v>
      </c>
      <c r="E50" s="290"/>
      <c r="F50" s="290"/>
      <c r="G50" s="290"/>
      <c r="H50" s="291"/>
      <c r="I50" s="201" t="s">
        <v>334</v>
      </c>
      <c r="J50" s="197" t="s">
        <v>335</v>
      </c>
    </row>
    <row r="51" spans="1:10" ht="35.1" customHeight="1" x14ac:dyDescent="0.2">
      <c r="A51" s="270"/>
      <c r="B51" s="202">
        <v>8</v>
      </c>
      <c r="C51" s="176" t="s">
        <v>336</v>
      </c>
      <c r="D51" s="276" t="s">
        <v>337</v>
      </c>
      <c r="E51" s="277"/>
      <c r="F51" s="277"/>
      <c r="G51" s="277"/>
      <c r="H51" s="302"/>
      <c r="I51" s="282"/>
      <c r="J51" s="292"/>
    </row>
    <row r="52" spans="1:10" ht="35.1" customHeight="1" x14ac:dyDescent="0.2">
      <c r="A52" s="270"/>
      <c r="B52" s="203"/>
      <c r="C52" s="182"/>
      <c r="D52" s="180" t="s">
        <v>223</v>
      </c>
      <c r="E52" s="275" t="s">
        <v>338</v>
      </c>
      <c r="F52" s="288"/>
      <c r="G52" s="188" t="s">
        <v>339</v>
      </c>
      <c r="H52" s="183"/>
      <c r="I52" s="284"/>
      <c r="J52" s="283"/>
    </row>
    <row r="53" spans="1:10" ht="35.1" customHeight="1" x14ac:dyDescent="0.2">
      <c r="A53" s="270"/>
      <c r="B53" s="203"/>
      <c r="C53" s="182"/>
      <c r="D53" s="180" t="s">
        <v>224</v>
      </c>
      <c r="E53" s="293" t="s">
        <v>340</v>
      </c>
      <c r="F53" s="303"/>
      <c r="G53" s="188" t="s">
        <v>341</v>
      </c>
      <c r="H53" s="183"/>
      <c r="I53" s="284"/>
      <c r="J53" s="283"/>
    </row>
    <row r="54" spans="1:10" ht="35.1" customHeight="1" x14ac:dyDescent="0.2">
      <c r="A54" s="270"/>
      <c r="B54" s="203"/>
      <c r="C54" s="182"/>
      <c r="D54" s="180" t="s">
        <v>225</v>
      </c>
      <c r="E54" s="275" t="s">
        <v>342</v>
      </c>
      <c r="F54" s="268"/>
      <c r="G54" s="188" t="s">
        <v>343</v>
      </c>
      <c r="H54" s="183"/>
      <c r="I54" s="284"/>
      <c r="J54" s="283"/>
    </row>
    <row r="55" spans="1:10" ht="35.1" customHeight="1" x14ac:dyDescent="0.2">
      <c r="A55" s="270"/>
      <c r="B55" s="203"/>
      <c r="C55" s="182"/>
      <c r="D55" s="181" t="s">
        <v>226</v>
      </c>
      <c r="E55" s="275" t="s">
        <v>344</v>
      </c>
      <c r="F55" s="288"/>
      <c r="G55" s="174" t="s">
        <v>345</v>
      </c>
      <c r="H55" s="183"/>
      <c r="I55" s="284"/>
      <c r="J55" s="283"/>
    </row>
    <row r="56" spans="1:10" ht="35.1" customHeight="1" x14ac:dyDescent="0.2">
      <c r="A56" s="270"/>
      <c r="B56" s="203"/>
      <c r="C56" s="182"/>
      <c r="D56" s="181" t="s">
        <v>246</v>
      </c>
      <c r="E56" s="293" t="s">
        <v>346</v>
      </c>
      <c r="F56" s="303"/>
      <c r="G56" s="174" t="s">
        <v>347</v>
      </c>
      <c r="H56" s="183"/>
      <c r="I56" s="284"/>
      <c r="J56" s="283"/>
    </row>
    <row r="57" spans="1:10" ht="35.1" customHeight="1" x14ac:dyDescent="0.2">
      <c r="A57" s="270"/>
      <c r="B57" s="203"/>
      <c r="C57" s="182"/>
      <c r="D57" s="181" t="s">
        <v>260</v>
      </c>
      <c r="E57" s="275" t="s">
        <v>348</v>
      </c>
      <c r="F57" s="308"/>
      <c r="G57" s="174" t="s">
        <v>349</v>
      </c>
      <c r="H57" s="183"/>
      <c r="I57" s="284"/>
      <c r="J57" s="283"/>
    </row>
    <row r="58" spans="1:10" ht="35.1" customHeight="1" x14ac:dyDescent="0.2">
      <c r="A58" s="270"/>
      <c r="B58" s="203"/>
      <c r="C58" s="182"/>
      <c r="D58" s="181" t="s">
        <v>276</v>
      </c>
      <c r="E58" s="275" t="s">
        <v>350</v>
      </c>
      <c r="F58" s="308"/>
      <c r="G58" s="174" t="s">
        <v>351</v>
      </c>
      <c r="H58" s="183"/>
      <c r="I58" s="284"/>
      <c r="J58" s="283"/>
    </row>
    <row r="59" spans="1:10" ht="35.1" customHeight="1" x14ac:dyDescent="0.2">
      <c r="A59" s="270"/>
      <c r="B59" s="203"/>
      <c r="C59" s="182"/>
      <c r="D59" s="181" t="s">
        <v>279</v>
      </c>
      <c r="E59" s="309" t="s">
        <v>352</v>
      </c>
      <c r="F59" s="310"/>
      <c r="G59" s="174" t="s">
        <v>353</v>
      </c>
      <c r="H59" s="183"/>
      <c r="I59" s="284"/>
      <c r="J59" s="283"/>
    </row>
    <row r="60" spans="1:10" ht="35.1" customHeight="1" x14ac:dyDescent="0.2">
      <c r="A60" s="270"/>
      <c r="B60" s="203"/>
      <c r="C60" s="182"/>
      <c r="D60" s="181" t="s">
        <v>215</v>
      </c>
      <c r="E60" s="275" t="s">
        <v>309</v>
      </c>
      <c r="F60" s="308"/>
      <c r="G60" s="174" t="s">
        <v>354</v>
      </c>
      <c r="H60" s="183"/>
      <c r="I60" s="285"/>
      <c r="J60" s="286"/>
    </row>
    <row r="61" spans="1:10" ht="35.1" customHeight="1" x14ac:dyDescent="0.2">
      <c r="A61" s="270"/>
      <c r="B61" s="203"/>
      <c r="C61" s="195"/>
      <c r="D61" s="185" t="s">
        <v>284</v>
      </c>
      <c r="E61" s="289" t="s">
        <v>355</v>
      </c>
      <c r="F61" s="290"/>
      <c r="G61" s="290"/>
      <c r="H61" s="291"/>
      <c r="I61" s="201" t="s">
        <v>356</v>
      </c>
      <c r="J61" s="197" t="s">
        <v>159</v>
      </c>
    </row>
    <row r="62" spans="1:10" ht="35.1" customHeight="1" x14ac:dyDescent="0.2">
      <c r="A62" s="270"/>
      <c r="B62" s="182"/>
      <c r="C62" s="180" t="s">
        <v>357</v>
      </c>
      <c r="D62" s="275" t="s">
        <v>358</v>
      </c>
      <c r="E62" s="287"/>
      <c r="F62" s="287"/>
      <c r="G62" s="287"/>
      <c r="H62" s="288"/>
      <c r="I62" s="172" t="s">
        <v>359</v>
      </c>
      <c r="J62" s="204" t="s">
        <v>360</v>
      </c>
    </row>
    <row r="63" spans="1:10" ht="35.1" customHeight="1" x14ac:dyDescent="0.2">
      <c r="A63" s="270"/>
      <c r="B63" s="176">
        <v>9</v>
      </c>
      <c r="C63" s="267" t="s">
        <v>361</v>
      </c>
      <c r="D63" s="280"/>
      <c r="E63" s="280"/>
      <c r="F63" s="280"/>
      <c r="G63" s="280"/>
      <c r="H63" s="281"/>
      <c r="I63" s="282"/>
      <c r="J63" s="292"/>
    </row>
    <row r="64" spans="1:10" ht="35.1" customHeight="1" x14ac:dyDescent="0.2">
      <c r="A64" s="270"/>
      <c r="B64" s="182"/>
      <c r="C64" s="180" t="s">
        <v>223</v>
      </c>
      <c r="D64" s="293" t="s">
        <v>362</v>
      </c>
      <c r="E64" s="304"/>
      <c r="F64" s="303"/>
      <c r="G64" s="205" t="s">
        <v>363</v>
      </c>
      <c r="H64" s="183"/>
      <c r="I64" s="284"/>
      <c r="J64" s="283"/>
    </row>
    <row r="65" spans="1:10" ht="45" customHeight="1" x14ac:dyDescent="0.2">
      <c r="A65" s="270"/>
      <c r="B65" s="182"/>
      <c r="C65" s="181" t="s">
        <v>224</v>
      </c>
      <c r="D65" s="293" t="s">
        <v>364</v>
      </c>
      <c r="E65" s="304"/>
      <c r="F65" s="303"/>
      <c r="G65" s="170" t="s">
        <v>365</v>
      </c>
      <c r="H65" s="183"/>
      <c r="I65" s="284"/>
      <c r="J65" s="283"/>
    </row>
    <row r="66" spans="1:10" ht="35.1" customHeight="1" x14ac:dyDescent="0.2">
      <c r="A66" s="270"/>
      <c r="B66" s="182"/>
      <c r="C66" s="181" t="s">
        <v>225</v>
      </c>
      <c r="D66" s="293" t="s">
        <v>366</v>
      </c>
      <c r="E66" s="294"/>
      <c r="F66" s="295"/>
      <c r="G66" s="170" t="s">
        <v>367</v>
      </c>
      <c r="H66" s="183"/>
      <c r="I66" s="284"/>
      <c r="J66" s="283"/>
    </row>
    <row r="67" spans="1:10" ht="45.75" customHeight="1" x14ac:dyDescent="0.2">
      <c r="A67" s="270"/>
      <c r="B67" s="182"/>
      <c r="C67" s="251" t="s">
        <v>226</v>
      </c>
      <c r="D67" s="275" t="s">
        <v>368</v>
      </c>
      <c r="E67" s="305"/>
      <c r="F67" s="306"/>
      <c r="G67" s="170" t="s">
        <v>369</v>
      </c>
      <c r="H67" s="183"/>
      <c r="I67" s="284"/>
      <c r="J67" s="283"/>
    </row>
    <row r="68" spans="1:10" ht="44.25" customHeight="1" x14ac:dyDescent="0.2">
      <c r="A68" s="270"/>
      <c r="B68" s="182"/>
      <c r="C68" s="181" t="s">
        <v>246</v>
      </c>
      <c r="D68" s="311" t="s">
        <v>572</v>
      </c>
      <c r="E68" s="312"/>
      <c r="F68" s="313"/>
      <c r="G68" s="170" t="s">
        <v>370</v>
      </c>
      <c r="H68" s="183"/>
      <c r="I68" s="284"/>
      <c r="J68" s="283"/>
    </row>
    <row r="69" spans="1:10" ht="35.1" customHeight="1" x14ac:dyDescent="0.2">
      <c r="A69" s="270"/>
      <c r="B69" s="182"/>
      <c r="C69" s="181" t="s">
        <v>260</v>
      </c>
      <c r="D69" s="275" t="s">
        <v>309</v>
      </c>
      <c r="E69" s="307"/>
      <c r="F69" s="308"/>
      <c r="G69" s="170" t="s">
        <v>371</v>
      </c>
      <c r="H69" s="183"/>
      <c r="I69" s="285"/>
      <c r="J69" s="286"/>
    </row>
    <row r="70" spans="1:10" ht="35.1" customHeight="1" x14ac:dyDescent="0.2">
      <c r="A70" s="270"/>
      <c r="B70" s="182"/>
      <c r="C70" s="185" t="s">
        <v>276</v>
      </c>
      <c r="D70" s="289" t="s">
        <v>568</v>
      </c>
      <c r="E70" s="290"/>
      <c r="F70" s="290"/>
      <c r="G70" s="290"/>
      <c r="H70" s="291"/>
      <c r="I70" s="206" t="s">
        <v>569</v>
      </c>
      <c r="J70" s="197" t="s">
        <v>372</v>
      </c>
    </row>
    <row r="71" spans="1:10" ht="35.1" customHeight="1" x14ac:dyDescent="0.2">
      <c r="A71" s="270"/>
      <c r="B71" s="176">
        <v>10</v>
      </c>
      <c r="C71" s="267" t="s">
        <v>373</v>
      </c>
      <c r="D71" s="287"/>
      <c r="E71" s="287"/>
      <c r="F71" s="287"/>
      <c r="G71" s="287"/>
      <c r="H71" s="287"/>
      <c r="I71" s="282"/>
      <c r="J71" s="292"/>
    </row>
    <row r="72" spans="1:10" ht="35.1" customHeight="1" x14ac:dyDescent="0.2">
      <c r="A72" s="270"/>
      <c r="B72" s="182"/>
      <c r="C72" s="207" t="s">
        <v>223</v>
      </c>
      <c r="D72" s="314" t="s">
        <v>374</v>
      </c>
      <c r="E72" s="315"/>
      <c r="F72" s="316"/>
      <c r="G72" s="208" t="s">
        <v>375</v>
      </c>
      <c r="H72" s="209"/>
      <c r="I72" s="284"/>
      <c r="J72" s="283"/>
    </row>
    <row r="73" spans="1:10" ht="45.75" customHeight="1" x14ac:dyDescent="0.2">
      <c r="A73" s="270"/>
      <c r="B73" s="182"/>
      <c r="C73" s="181" t="s">
        <v>224</v>
      </c>
      <c r="D73" s="275" t="s">
        <v>376</v>
      </c>
      <c r="E73" s="305"/>
      <c r="F73" s="306"/>
      <c r="G73" s="174" t="s">
        <v>377</v>
      </c>
      <c r="H73" s="192"/>
      <c r="I73" s="284"/>
      <c r="J73" s="283"/>
    </row>
    <row r="74" spans="1:10" ht="35.1" customHeight="1" x14ac:dyDescent="0.2">
      <c r="A74" s="270"/>
      <c r="B74" s="182"/>
      <c r="C74" s="180" t="s">
        <v>225</v>
      </c>
      <c r="D74" s="272" t="s">
        <v>378</v>
      </c>
      <c r="E74" s="317"/>
      <c r="F74" s="318"/>
      <c r="G74" s="188" t="s">
        <v>379</v>
      </c>
      <c r="H74" s="210"/>
      <c r="I74" s="284"/>
      <c r="J74" s="283"/>
    </row>
    <row r="75" spans="1:10" ht="49.5" customHeight="1" x14ac:dyDescent="0.2">
      <c r="A75" s="270"/>
      <c r="B75" s="182"/>
      <c r="C75" s="181" t="s">
        <v>226</v>
      </c>
      <c r="D75" s="275" t="s">
        <v>380</v>
      </c>
      <c r="E75" s="305"/>
      <c r="F75" s="306"/>
      <c r="G75" s="174" t="s">
        <v>381</v>
      </c>
      <c r="H75" s="192"/>
      <c r="I75" s="284"/>
      <c r="J75" s="283"/>
    </row>
    <row r="76" spans="1:10" ht="63.75" customHeight="1" x14ac:dyDescent="0.2">
      <c r="A76" s="270"/>
      <c r="B76" s="182"/>
      <c r="C76" s="181" t="s">
        <v>246</v>
      </c>
      <c r="D76" s="275" t="s">
        <v>382</v>
      </c>
      <c r="E76" s="305"/>
      <c r="F76" s="306"/>
      <c r="G76" s="174" t="s">
        <v>383</v>
      </c>
      <c r="H76" s="192"/>
      <c r="I76" s="284"/>
      <c r="J76" s="283"/>
    </row>
    <row r="77" spans="1:10" ht="35.1" customHeight="1" x14ac:dyDescent="0.2">
      <c r="A77" s="270"/>
      <c r="B77" s="182"/>
      <c r="C77" s="181" t="s">
        <v>260</v>
      </c>
      <c r="D77" s="275" t="s">
        <v>384</v>
      </c>
      <c r="E77" s="305"/>
      <c r="F77" s="306"/>
      <c r="G77" s="174" t="s">
        <v>385</v>
      </c>
      <c r="H77" s="192"/>
      <c r="I77" s="284"/>
      <c r="J77" s="283"/>
    </row>
    <row r="78" spans="1:10" ht="35.1" customHeight="1" x14ac:dyDescent="0.25">
      <c r="A78" s="270"/>
      <c r="B78" s="182"/>
      <c r="C78" s="181" t="s">
        <v>276</v>
      </c>
      <c r="D78" s="275" t="s">
        <v>386</v>
      </c>
      <c r="E78" s="305"/>
      <c r="F78" s="306"/>
      <c r="G78" s="211" t="s">
        <v>387</v>
      </c>
      <c r="H78" s="192"/>
      <c r="I78" s="212"/>
      <c r="J78" s="213"/>
    </row>
    <row r="79" spans="1:10" ht="35.1" customHeight="1" x14ac:dyDescent="0.2">
      <c r="A79" s="270"/>
      <c r="B79" s="195"/>
      <c r="C79" s="185" t="s">
        <v>279</v>
      </c>
      <c r="D79" s="289" t="s">
        <v>388</v>
      </c>
      <c r="E79" s="319"/>
      <c r="F79" s="319"/>
      <c r="G79" s="319"/>
      <c r="H79" s="320"/>
      <c r="I79" s="214" t="s">
        <v>389</v>
      </c>
      <c r="J79" s="204" t="s">
        <v>390</v>
      </c>
    </row>
    <row r="80" spans="1:10" ht="35.1" customHeight="1" x14ac:dyDescent="0.2">
      <c r="A80" s="270"/>
      <c r="B80" s="176">
        <v>11</v>
      </c>
      <c r="C80" s="267" t="s">
        <v>391</v>
      </c>
      <c r="D80" s="287"/>
      <c r="E80" s="287"/>
      <c r="F80" s="287"/>
      <c r="G80" s="287"/>
      <c r="H80" s="287"/>
      <c r="I80" s="321"/>
      <c r="J80" s="322"/>
    </row>
    <row r="81" spans="1:10" ht="35.1" customHeight="1" x14ac:dyDescent="0.2">
      <c r="A81" s="270"/>
      <c r="B81" s="182"/>
      <c r="C81" s="215" t="s">
        <v>223</v>
      </c>
      <c r="D81" s="293" t="s">
        <v>374</v>
      </c>
      <c r="E81" s="304"/>
      <c r="F81" s="303"/>
      <c r="G81" s="205" t="s">
        <v>392</v>
      </c>
      <c r="H81" s="210"/>
      <c r="I81" s="323"/>
      <c r="J81" s="324"/>
    </row>
    <row r="82" spans="1:10" ht="43.5" customHeight="1" x14ac:dyDescent="0.2">
      <c r="A82" s="270"/>
      <c r="B82" s="182"/>
      <c r="C82" s="216" t="s">
        <v>224</v>
      </c>
      <c r="D82" s="275" t="s">
        <v>376</v>
      </c>
      <c r="E82" s="287"/>
      <c r="F82" s="288"/>
      <c r="G82" s="170" t="s">
        <v>393</v>
      </c>
      <c r="H82" s="192"/>
      <c r="I82" s="323"/>
      <c r="J82" s="324"/>
    </row>
    <row r="83" spans="1:10" ht="35.1" customHeight="1" x14ac:dyDescent="0.2">
      <c r="A83" s="270"/>
      <c r="B83" s="182"/>
      <c r="C83" s="216" t="s">
        <v>225</v>
      </c>
      <c r="D83" s="293" t="s">
        <v>378</v>
      </c>
      <c r="E83" s="304"/>
      <c r="F83" s="303"/>
      <c r="G83" s="170" t="s">
        <v>394</v>
      </c>
      <c r="H83" s="192"/>
      <c r="I83" s="323"/>
      <c r="J83" s="324"/>
    </row>
    <row r="84" spans="1:10" ht="50.25" customHeight="1" x14ac:dyDescent="0.2">
      <c r="A84" s="270"/>
      <c r="B84" s="182"/>
      <c r="C84" s="216" t="s">
        <v>226</v>
      </c>
      <c r="D84" s="275" t="s">
        <v>380</v>
      </c>
      <c r="E84" s="287"/>
      <c r="F84" s="288"/>
      <c r="G84" s="170" t="s">
        <v>395</v>
      </c>
      <c r="H84" s="192"/>
      <c r="I84" s="323"/>
      <c r="J84" s="324"/>
    </row>
    <row r="85" spans="1:10" ht="55.5" customHeight="1" x14ac:dyDescent="0.2">
      <c r="A85" s="270"/>
      <c r="B85" s="182"/>
      <c r="C85" s="216" t="s">
        <v>246</v>
      </c>
      <c r="D85" s="275" t="s">
        <v>382</v>
      </c>
      <c r="E85" s="287"/>
      <c r="F85" s="288"/>
      <c r="G85" s="170" t="s">
        <v>396</v>
      </c>
      <c r="H85" s="192"/>
      <c r="I85" s="323"/>
      <c r="J85" s="324"/>
    </row>
    <row r="86" spans="1:10" ht="35.1" customHeight="1" x14ac:dyDescent="0.2">
      <c r="A86" s="270"/>
      <c r="B86" s="182"/>
      <c r="C86" s="216" t="s">
        <v>260</v>
      </c>
      <c r="D86" s="275" t="s">
        <v>384</v>
      </c>
      <c r="E86" s="287"/>
      <c r="F86" s="288"/>
      <c r="G86" s="170" t="s">
        <v>397</v>
      </c>
      <c r="H86" s="192"/>
      <c r="I86" s="323"/>
      <c r="J86" s="324"/>
    </row>
    <row r="87" spans="1:10" ht="35.1" customHeight="1" x14ac:dyDescent="0.25">
      <c r="A87" s="270"/>
      <c r="B87" s="182"/>
      <c r="C87" s="216" t="s">
        <v>276</v>
      </c>
      <c r="D87" s="275" t="s">
        <v>386</v>
      </c>
      <c r="E87" s="305"/>
      <c r="F87" s="306"/>
      <c r="G87" s="217" t="s">
        <v>398</v>
      </c>
      <c r="H87" s="192"/>
      <c r="I87" s="212"/>
      <c r="J87" s="213"/>
    </row>
    <row r="88" spans="1:10" ht="35.1" customHeight="1" x14ac:dyDescent="0.2">
      <c r="A88" s="270"/>
      <c r="B88" s="195"/>
      <c r="C88" s="218" t="s">
        <v>279</v>
      </c>
      <c r="D88" s="289" t="s">
        <v>399</v>
      </c>
      <c r="E88" s="319"/>
      <c r="F88" s="319"/>
      <c r="G88" s="319"/>
      <c r="H88" s="320"/>
      <c r="I88" s="196" t="s">
        <v>400</v>
      </c>
      <c r="J88" s="197" t="s">
        <v>401</v>
      </c>
    </row>
    <row r="89" spans="1:10" ht="35.1" customHeight="1" x14ac:dyDescent="0.2">
      <c r="A89" s="270"/>
      <c r="B89" s="176">
        <v>12</v>
      </c>
      <c r="C89" s="267" t="s">
        <v>402</v>
      </c>
      <c r="D89" s="280"/>
      <c r="E89" s="280"/>
      <c r="F89" s="280"/>
      <c r="G89" s="280"/>
      <c r="H89" s="281"/>
      <c r="I89" s="282"/>
      <c r="J89" s="292"/>
    </row>
    <row r="90" spans="1:10" ht="35.1" customHeight="1" x14ac:dyDescent="0.2">
      <c r="A90" s="270"/>
      <c r="B90" s="182"/>
      <c r="C90" s="180" t="s">
        <v>223</v>
      </c>
      <c r="D90" s="275" t="s">
        <v>403</v>
      </c>
      <c r="E90" s="280"/>
      <c r="F90" s="281"/>
      <c r="G90" s="169" t="s">
        <v>404</v>
      </c>
      <c r="H90" s="189"/>
      <c r="I90" s="284"/>
      <c r="J90" s="283"/>
    </row>
    <row r="91" spans="1:10" ht="35.1" customHeight="1" x14ac:dyDescent="0.2">
      <c r="A91" s="270"/>
      <c r="B91" s="182"/>
      <c r="C91" s="181" t="s">
        <v>224</v>
      </c>
      <c r="D91" s="275" t="s">
        <v>217</v>
      </c>
      <c r="E91" s="280"/>
      <c r="F91" s="281"/>
      <c r="G91" s="172" t="s">
        <v>405</v>
      </c>
      <c r="H91" s="183"/>
      <c r="I91" s="284"/>
      <c r="J91" s="283"/>
    </row>
    <row r="92" spans="1:10" ht="35.1" customHeight="1" x14ac:dyDescent="0.2">
      <c r="A92" s="270"/>
      <c r="B92" s="182"/>
      <c r="C92" s="181" t="s">
        <v>225</v>
      </c>
      <c r="D92" s="275" t="s">
        <v>406</v>
      </c>
      <c r="E92" s="280"/>
      <c r="F92" s="281"/>
      <c r="G92" s="172" t="s">
        <v>407</v>
      </c>
      <c r="H92" s="183"/>
      <c r="I92" s="284"/>
      <c r="J92" s="283"/>
    </row>
    <row r="93" spans="1:10" ht="35.1" customHeight="1" x14ac:dyDescent="0.2">
      <c r="A93" s="270"/>
      <c r="B93" s="182"/>
      <c r="C93" s="181" t="s">
        <v>226</v>
      </c>
      <c r="D93" s="275" t="s">
        <v>218</v>
      </c>
      <c r="E93" s="267"/>
      <c r="F93" s="268"/>
      <c r="G93" s="172" t="s">
        <v>408</v>
      </c>
      <c r="H93" s="183"/>
      <c r="I93" s="284"/>
      <c r="J93" s="283"/>
    </row>
    <row r="94" spans="1:10" ht="35.1" customHeight="1" x14ac:dyDescent="0.2">
      <c r="A94" s="270"/>
      <c r="B94" s="182"/>
      <c r="C94" s="181" t="s">
        <v>246</v>
      </c>
      <c r="D94" s="275" t="s">
        <v>219</v>
      </c>
      <c r="E94" s="267"/>
      <c r="F94" s="268"/>
      <c r="G94" s="172" t="s">
        <v>409</v>
      </c>
      <c r="H94" s="183"/>
      <c r="I94" s="284"/>
      <c r="J94" s="283"/>
    </row>
    <row r="95" spans="1:10" ht="35.1" customHeight="1" x14ac:dyDescent="0.2">
      <c r="A95" s="270"/>
      <c r="B95" s="182"/>
      <c r="C95" s="181" t="s">
        <v>260</v>
      </c>
      <c r="D95" s="275" t="s">
        <v>220</v>
      </c>
      <c r="E95" s="267"/>
      <c r="F95" s="268"/>
      <c r="G95" s="172" t="s">
        <v>410</v>
      </c>
      <c r="H95" s="183"/>
      <c r="I95" s="284"/>
      <c r="J95" s="283"/>
    </row>
    <row r="96" spans="1:10" ht="35.1" customHeight="1" x14ac:dyDescent="0.2">
      <c r="A96" s="270"/>
      <c r="B96" s="182"/>
      <c r="C96" s="181" t="s">
        <v>276</v>
      </c>
      <c r="D96" s="275" t="s">
        <v>221</v>
      </c>
      <c r="E96" s="267"/>
      <c r="F96" s="268"/>
      <c r="G96" s="172" t="s">
        <v>411</v>
      </c>
      <c r="H96" s="183"/>
      <c r="I96" s="284"/>
      <c r="J96" s="283"/>
    </row>
    <row r="97" spans="1:11" ht="35.1" customHeight="1" x14ac:dyDescent="0.2">
      <c r="A97" s="270"/>
      <c r="B97" s="182"/>
      <c r="C97" s="181" t="s">
        <v>279</v>
      </c>
      <c r="D97" s="275" t="s">
        <v>412</v>
      </c>
      <c r="E97" s="280"/>
      <c r="F97" s="281"/>
      <c r="G97" s="172" t="s">
        <v>413</v>
      </c>
      <c r="H97" s="183"/>
      <c r="I97" s="285"/>
      <c r="J97" s="286"/>
    </row>
    <row r="98" spans="1:11" ht="35.1" customHeight="1" x14ac:dyDescent="0.25">
      <c r="A98" s="270"/>
      <c r="B98" s="195"/>
      <c r="C98" s="185" t="s">
        <v>215</v>
      </c>
      <c r="D98" s="325" t="s">
        <v>414</v>
      </c>
      <c r="E98" s="326"/>
      <c r="F98" s="326"/>
      <c r="G98" s="219"/>
      <c r="H98" s="220"/>
      <c r="I98" s="201" t="s">
        <v>415</v>
      </c>
      <c r="J98" s="221"/>
    </row>
    <row r="99" spans="1:11" ht="35.1" customHeight="1" x14ac:dyDescent="0.2">
      <c r="A99" s="270"/>
      <c r="B99" s="169">
        <v>13</v>
      </c>
      <c r="C99" s="325" t="s">
        <v>416</v>
      </c>
      <c r="D99" s="327"/>
      <c r="E99" s="327"/>
      <c r="F99" s="327"/>
      <c r="G99" s="327"/>
      <c r="H99" s="328"/>
      <c r="I99" s="174">
        <v>13</v>
      </c>
      <c r="J99" s="221"/>
    </row>
    <row r="100" spans="1:11" ht="35.1" customHeight="1" x14ac:dyDescent="0.2">
      <c r="A100" s="270"/>
      <c r="B100" s="222"/>
      <c r="C100" s="329" t="s">
        <v>223</v>
      </c>
      <c r="D100" s="330"/>
      <c r="E100" s="275" t="s">
        <v>417</v>
      </c>
      <c r="F100" s="267"/>
      <c r="G100" s="267"/>
      <c r="H100" s="268"/>
      <c r="I100" s="174" t="s">
        <v>418</v>
      </c>
      <c r="J100" s="183"/>
    </row>
    <row r="101" spans="1:11" ht="35.1" customHeight="1" x14ac:dyDescent="0.2">
      <c r="A101" s="270"/>
      <c r="B101" s="222"/>
      <c r="C101" s="329" t="s">
        <v>224</v>
      </c>
      <c r="D101" s="330"/>
      <c r="E101" s="275" t="s">
        <v>419</v>
      </c>
      <c r="F101" s="267"/>
      <c r="G101" s="267"/>
      <c r="H101" s="268"/>
      <c r="I101" s="174" t="s">
        <v>420</v>
      </c>
      <c r="J101" s="183"/>
    </row>
    <row r="102" spans="1:11" ht="35.1" customHeight="1" x14ac:dyDescent="0.2">
      <c r="A102" s="270"/>
      <c r="B102" s="172">
        <v>14</v>
      </c>
      <c r="C102" s="272" t="s">
        <v>421</v>
      </c>
      <c r="D102" s="337"/>
      <c r="E102" s="307"/>
      <c r="F102" s="307"/>
      <c r="G102" s="307"/>
      <c r="H102" s="308"/>
      <c r="I102" s="174">
        <v>14</v>
      </c>
      <c r="J102" s="183"/>
    </row>
    <row r="103" spans="1:11" ht="36.75" customHeight="1" x14ac:dyDescent="0.2">
      <c r="A103" s="270"/>
      <c r="B103" s="172">
        <v>15</v>
      </c>
      <c r="C103" s="275" t="s">
        <v>422</v>
      </c>
      <c r="D103" s="305"/>
      <c r="E103" s="305"/>
      <c r="F103" s="305"/>
      <c r="G103" s="305"/>
      <c r="H103" s="306"/>
      <c r="I103" s="174">
        <v>15</v>
      </c>
      <c r="J103" s="183"/>
    </row>
    <row r="104" spans="1:11" ht="36.75" customHeight="1" x14ac:dyDescent="0.2">
      <c r="A104" s="270"/>
      <c r="B104" s="172">
        <v>16</v>
      </c>
      <c r="C104" s="275" t="s">
        <v>423</v>
      </c>
      <c r="D104" s="305"/>
      <c r="E104" s="305"/>
      <c r="F104" s="305"/>
      <c r="G104" s="305"/>
      <c r="H104" s="306"/>
      <c r="I104" s="174">
        <v>16</v>
      </c>
      <c r="J104" s="183"/>
    </row>
    <row r="105" spans="1:11" ht="35.1" customHeight="1" x14ac:dyDescent="0.2">
      <c r="A105" s="271"/>
      <c r="B105" s="172">
        <v>17</v>
      </c>
      <c r="C105" s="275" t="s">
        <v>564</v>
      </c>
      <c r="D105" s="267"/>
      <c r="E105" s="267"/>
      <c r="F105" s="267"/>
      <c r="G105" s="267"/>
      <c r="H105" s="268"/>
      <c r="I105" s="174">
        <v>17</v>
      </c>
      <c r="J105" s="183"/>
    </row>
    <row r="106" spans="1:11" ht="35.1" customHeight="1" x14ac:dyDescent="0.2">
      <c r="A106" s="223"/>
      <c r="B106" s="224"/>
      <c r="C106" s="225"/>
      <c r="D106" s="226"/>
      <c r="E106" s="226"/>
      <c r="F106" s="226"/>
      <c r="G106" s="226"/>
      <c r="H106" s="254"/>
      <c r="I106" s="227"/>
      <c r="J106" s="228"/>
      <c r="K106" s="250"/>
    </row>
    <row r="107" spans="1:11" ht="35.1" customHeight="1" thickBot="1" x14ac:dyDescent="0.25">
      <c r="A107" s="223"/>
      <c r="B107" s="224"/>
      <c r="C107" s="225"/>
      <c r="D107" s="226"/>
      <c r="E107" s="226"/>
      <c r="F107" s="226"/>
      <c r="G107" s="226"/>
      <c r="H107" s="226"/>
      <c r="I107" s="227"/>
      <c r="J107" s="228"/>
    </row>
    <row r="108" spans="1:11" ht="35.1" customHeight="1" thickBot="1" x14ac:dyDescent="0.25">
      <c r="B108" s="338" t="s">
        <v>424</v>
      </c>
      <c r="C108" s="339"/>
      <c r="D108" s="339"/>
      <c r="E108" s="339"/>
      <c r="F108" s="339"/>
      <c r="G108" s="340"/>
    </row>
    <row r="109" spans="1:11" ht="35.1" customHeight="1" x14ac:dyDescent="0.2">
      <c r="B109" s="229">
        <v>14</v>
      </c>
      <c r="C109" s="333" t="s">
        <v>565</v>
      </c>
      <c r="D109" s="334"/>
      <c r="E109" s="334"/>
      <c r="F109" s="334"/>
      <c r="G109" s="230" t="s">
        <v>425</v>
      </c>
    </row>
    <row r="110" spans="1:11" ht="35.1" customHeight="1" x14ac:dyDescent="0.2">
      <c r="B110" s="231">
        <v>15</v>
      </c>
      <c r="C110" s="335" t="s">
        <v>426</v>
      </c>
      <c r="D110" s="336"/>
      <c r="E110" s="336"/>
      <c r="F110" s="336"/>
      <c r="G110" s="230" t="s">
        <v>427</v>
      </c>
    </row>
    <row r="111" spans="1:11" ht="35.1" customHeight="1" x14ac:dyDescent="0.2">
      <c r="B111" s="231">
        <v>16</v>
      </c>
      <c r="C111" s="335" t="s">
        <v>428</v>
      </c>
      <c r="D111" s="336"/>
      <c r="E111" s="336"/>
      <c r="F111" s="336"/>
      <c r="G111" s="230" t="s">
        <v>429</v>
      </c>
    </row>
    <row r="112" spans="1:11" ht="35.1" customHeight="1" x14ac:dyDescent="0.2">
      <c r="B112" s="231">
        <v>17</v>
      </c>
      <c r="C112" s="335" t="s">
        <v>566</v>
      </c>
      <c r="D112" s="336"/>
      <c r="E112" s="336"/>
      <c r="F112" s="336"/>
      <c r="G112" s="230" t="s">
        <v>430</v>
      </c>
    </row>
    <row r="113" spans="2:7" ht="35.1" customHeight="1" x14ac:dyDescent="0.2">
      <c r="B113" s="231">
        <v>18</v>
      </c>
      <c r="C113" s="335" t="s">
        <v>431</v>
      </c>
      <c r="D113" s="336"/>
      <c r="E113" s="336"/>
      <c r="F113" s="336"/>
      <c r="G113" s="230" t="s">
        <v>432</v>
      </c>
    </row>
    <row r="114" spans="2:7" ht="35.1" customHeight="1" x14ac:dyDescent="0.2">
      <c r="B114" s="231">
        <v>30</v>
      </c>
      <c r="C114" s="335" t="s">
        <v>433</v>
      </c>
      <c r="D114" s="336"/>
      <c r="E114" s="336"/>
      <c r="F114" s="336"/>
      <c r="G114" s="232" t="s">
        <v>434</v>
      </c>
    </row>
    <row r="115" spans="2:7" ht="35.1" customHeight="1" thickBot="1" x14ac:dyDescent="0.25">
      <c r="B115" s="233">
        <v>31</v>
      </c>
      <c r="C115" s="331" t="s">
        <v>435</v>
      </c>
      <c r="D115" s="332"/>
      <c r="E115" s="332"/>
      <c r="F115" s="332"/>
      <c r="G115" s="234" t="s">
        <v>436</v>
      </c>
    </row>
  </sheetData>
  <mergeCells count="128">
    <mergeCell ref="D98:F98"/>
    <mergeCell ref="C99:H99"/>
    <mergeCell ref="C100:D100"/>
    <mergeCell ref="E100:H100"/>
    <mergeCell ref="D87:F87"/>
    <mergeCell ref="D88:H88"/>
    <mergeCell ref="C89:H89"/>
    <mergeCell ref="C115:F115"/>
    <mergeCell ref="C109:F109"/>
    <mergeCell ref="C110:F110"/>
    <mergeCell ref="C111:F111"/>
    <mergeCell ref="C112:F112"/>
    <mergeCell ref="C113:F113"/>
    <mergeCell ref="C114:F114"/>
    <mergeCell ref="C101:D101"/>
    <mergeCell ref="E101:H101"/>
    <mergeCell ref="C102:H102"/>
    <mergeCell ref="C103:H103"/>
    <mergeCell ref="C105:H105"/>
    <mergeCell ref="B108:G108"/>
    <mergeCell ref="C104:H104"/>
    <mergeCell ref="I89:J97"/>
    <mergeCell ref="D90:F90"/>
    <mergeCell ref="D91:F91"/>
    <mergeCell ref="D92:F92"/>
    <mergeCell ref="D93:F93"/>
    <mergeCell ref="D94:F94"/>
    <mergeCell ref="D95:F95"/>
    <mergeCell ref="D78:F78"/>
    <mergeCell ref="D79:H79"/>
    <mergeCell ref="C80:H80"/>
    <mergeCell ref="I80:J86"/>
    <mergeCell ref="D81:F81"/>
    <mergeCell ref="D82:F82"/>
    <mergeCell ref="D83:F83"/>
    <mergeCell ref="D84:F84"/>
    <mergeCell ref="D85:F85"/>
    <mergeCell ref="D86:F86"/>
    <mergeCell ref="D96:F96"/>
    <mergeCell ref="D97:F97"/>
    <mergeCell ref="D70:H70"/>
    <mergeCell ref="C71:H71"/>
    <mergeCell ref="I71:J73"/>
    <mergeCell ref="D72:F72"/>
    <mergeCell ref="D73:F73"/>
    <mergeCell ref="D74:F74"/>
    <mergeCell ref="I74:J77"/>
    <mergeCell ref="D75:F75"/>
    <mergeCell ref="D76:F76"/>
    <mergeCell ref="D77:F77"/>
    <mergeCell ref="D50:H50"/>
    <mergeCell ref="D51:H51"/>
    <mergeCell ref="I51:J60"/>
    <mergeCell ref="E52:F52"/>
    <mergeCell ref="E53:F53"/>
    <mergeCell ref="E54:F54"/>
    <mergeCell ref="E55:F55"/>
    <mergeCell ref="D62:H62"/>
    <mergeCell ref="C63:H63"/>
    <mergeCell ref="I63:J69"/>
    <mergeCell ref="D64:F64"/>
    <mergeCell ref="D65:F65"/>
    <mergeCell ref="D66:F66"/>
    <mergeCell ref="D67:F67"/>
    <mergeCell ref="D69:F69"/>
    <mergeCell ref="E56:F56"/>
    <mergeCell ref="E57:F57"/>
    <mergeCell ref="E58:F58"/>
    <mergeCell ref="E59:F59"/>
    <mergeCell ref="E60:F60"/>
    <mergeCell ref="E61:H61"/>
    <mergeCell ref="D68:F68"/>
    <mergeCell ref="I38:J38"/>
    <mergeCell ref="D39:H39"/>
    <mergeCell ref="C40:H40"/>
    <mergeCell ref="I40:J49"/>
    <mergeCell ref="D41:F41"/>
    <mergeCell ref="D42:F42"/>
    <mergeCell ref="D43:F43"/>
    <mergeCell ref="D44:F44"/>
    <mergeCell ref="D45:F45"/>
    <mergeCell ref="D46:F46"/>
    <mergeCell ref="D47:F47"/>
    <mergeCell ref="D48:F48"/>
    <mergeCell ref="D49:F49"/>
    <mergeCell ref="D35:F35"/>
    <mergeCell ref="D36:F36"/>
    <mergeCell ref="D38:F38"/>
    <mergeCell ref="D26:F26"/>
    <mergeCell ref="D27:F27"/>
    <mergeCell ref="D28:F28"/>
    <mergeCell ref="D29:F29"/>
    <mergeCell ref="D30:F30"/>
    <mergeCell ref="D31:F31"/>
    <mergeCell ref="D37:F37"/>
    <mergeCell ref="D20:F20"/>
    <mergeCell ref="D21:F21"/>
    <mergeCell ref="D22:F22"/>
    <mergeCell ref="D23:F23"/>
    <mergeCell ref="D24:F24"/>
    <mergeCell ref="D25:F25"/>
    <mergeCell ref="D32:F32"/>
    <mergeCell ref="D33:F33"/>
    <mergeCell ref="D34:F34"/>
    <mergeCell ref="A1:C1"/>
    <mergeCell ref="D1:J1"/>
    <mergeCell ref="A2:A105"/>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list" allowBlank="1" showInputMessage="1" showErrorMessage="1" sqref="J9 J3">
      <formula1>PortugueseCode</formula1>
    </dataValidation>
    <dataValidation type="list" allowBlank="1" showInputMessage="1" showErrorMessage="1" sqref="J7:J8">
      <formula1>Raw_Material</formula1>
    </dataValidation>
    <dataValidation type="whole" allowBlank="1" showErrorMessage="1" error="Non neative,  No decimal, upto 99,999,999,999,999 " sqref="H77:H78 H87">
      <formula1>0</formula1>
      <formula2>99999999999999</formula2>
    </dataValidation>
    <dataValidation type="whole" allowBlank="1" showErrorMessage="1" error="  Non negative, no decimal, upto 99,999,999,999,999" sqref="H52:H60 H90:H97 H13:H17 H81:H86 J18 H72:H76 H20:H38 H41:H49 J98:J102 H64:H69">
      <formula1>0</formula1>
      <formula2>99999999999999</formula2>
    </dataValidation>
    <dataValidation type="whole" allowBlank="1" showErrorMessage="1" error="  Non negative, no decimal, upto 99,999,999,999,999" sqref="J4:J5">
      <formula1>-99999999999999</formula1>
      <formula2>99999999999999</formula2>
    </dataValidation>
    <dataValidation type="list" allowBlank="1" showInputMessage="1" showErrorMessage="1" sqref="J2">
      <formula1>Method_of_Acct</formula1>
    </dataValidation>
    <dataValidation type="whole" allowBlank="1" showErrorMessage="1" error="Numeric, Non negative, no decimal, upto 99,999,999,999,999" sqref="J11">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o decimal,Non negative upto 99,999,999,999,999" sqref="J104:J107">
      <formula1>0</formula1>
      <formula2>99999999999999</formula2>
    </dataValidation>
    <dataValidation type="whole" allowBlank="1" showErrorMessage="1" error=" no decimal, upto 99,999,999,999,999" sqref="J103">
      <formula1>-99999999999999</formula1>
      <formula2>99999999999999</formula2>
    </dataValidation>
  </dataValidation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workbookViewId="0">
      <selection activeCell="C2" sqref="C2"/>
    </sheetView>
  </sheetViews>
  <sheetFormatPr defaultRowHeight="30" customHeight="1" x14ac:dyDescent="0.25"/>
  <cols>
    <col min="1" max="1" width="6.7109375" style="249" customWidth="1"/>
    <col min="2" max="2" width="33.28515625" style="235" customWidth="1"/>
    <col min="3" max="3" width="40" style="235" customWidth="1"/>
    <col min="4" max="4" width="98" style="235" customWidth="1"/>
    <col min="5" max="16384" width="9.140625" style="235"/>
  </cols>
  <sheetData>
    <row r="1" spans="1:4" ht="30" customHeight="1" x14ac:dyDescent="0.25">
      <c r="A1" s="343" t="s">
        <v>581</v>
      </c>
      <c r="B1" s="343"/>
      <c r="C1" s="343"/>
      <c r="D1" s="343"/>
    </row>
    <row r="2" spans="1:4" ht="30" customHeight="1" x14ac:dyDescent="0.25">
      <c r="A2" s="236">
        <v>1</v>
      </c>
      <c r="B2" s="237" t="s">
        <v>437</v>
      </c>
      <c r="C2" s="238" t="s">
        <v>438</v>
      </c>
      <c r="D2" s="238" t="s">
        <v>439</v>
      </c>
    </row>
    <row r="3" spans="1:4" ht="30" customHeight="1" x14ac:dyDescent="0.25">
      <c r="A3" s="236">
        <v>2</v>
      </c>
      <c r="B3" s="237" t="s">
        <v>440</v>
      </c>
      <c r="C3" s="238" t="s">
        <v>441</v>
      </c>
      <c r="D3" s="239" t="s">
        <v>442</v>
      </c>
    </row>
    <row r="4" spans="1:4" ht="30" customHeight="1" x14ac:dyDescent="0.25">
      <c r="A4" s="236">
        <v>3</v>
      </c>
      <c r="B4" s="237" t="s">
        <v>443</v>
      </c>
      <c r="C4" s="238" t="s">
        <v>444</v>
      </c>
      <c r="D4" s="239" t="s">
        <v>445</v>
      </c>
    </row>
    <row r="5" spans="1:4" ht="30" customHeight="1" x14ac:dyDescent="0.25">
      <c r="A5" s="236">
        <v>4</v>
      </c>
      <c r="B5" s="237" t="s">
        <v>446</v>
      </c>
      <c r="C5" s="238" t="s">
        <v>447</v>
      </c>
      <c r="D5" s="239" t="s">
        <v>448</v>
      </c>
    </row>
    <row r="6" spans="1:4" ht="30" customHeight="1" x14ac:dyDescent="0.25">
      <c r="A6" s="236">
        <v>5</v>
      </c>
      <c r="B6" s="237" t="s">
        <v>449</v>
      </c>
      <c r="C6" s="238" t="s">
        <v>450</v>
      </c>
      <c r="D6" s="239" t="s">
        <v>451</v>
      </c>
    </row>
    <row r="7" spans="1:4" ht="30" customHeight="1" x14ac:dyDescent="0.25">
      <c r="A7" s="236">
        <v>6</v>
      </c>
      <c r="B7" s="237" t="s">
        <v>452</v>
      </c>
      <c r="C7" s="238" t="s">
        <v>453</v>
      </c>
      <c r="D7" s="239" t="s">
        <v>454</v>
      </c>
    </row>
    <row r="8" spans="1:4" ht="30" customHeight="1" x14ac:dyDescent="0.25">
      <c r="A8" s="236">
        <v>7</v>
      </c>
      <c r="B8" s="237" t="s">
        <v>455</v>
      </c>
      <c r="C8" s="238" t="s">
        <v>456</v>
      </c>
      <c r="D8" s="239" t="s">
        <v>457</v>
      </c>
    </row>
    <row r="9" spans="1:4" ht="30" customHeight="1" x14ac:dyDescent="0.25">
      <c r="A9" s="236">
        <v>8</v>
      </c>
      <c r="B9" s="237" t="s">
        <v>458</v>
      </c>
      <c r="C9" s="238" t="s">
        <v>459</v>
      </c>
      <c r="D9" s="239" t="s">
        <v>460</v>
      </c>
    </row>
    <row r="10" spans="1:4" ht="30" customHeight="1" x14ac:dyDescent="0.25">
      <c r="A10" s="236">
        <v>9</v>
      </c>
      <c r="B10" s="237" t="s">
        <v>461</v>
      </c>
      <c r="C10" s="238" t="s">
        <v>462</v>
      </c>
      <c r="D10" s="238" t="s">
        <v>463</v>
      </c>
    </row>
    <row r="11" spans="1:4" ht="30" customHeight="1" x14ac:dyDescent="0.25">
      <c r="A11" s="236">
        <v>10</v>
      </c>
      <c r="B11" s="237" t="s">
        <v>464</v>
      </c>
      <c r="C11" s="238" t="s">
        <v>465</v>
      </c>
      <c r="D11" s="238" t="s">
        <v>466</v>
      </c>
    </row>
    <row r="12" spans="1:4" ht="30" customHeight="1" x14ac:dyDescent="0.25">
      <c r="A12" s="236">
        <v>11</v>
      </c>
      <c r="B12" s="237" t="s">
        <v>467</v>
      </c>
      <c r="C12" s="238" t="s">
        <v>468</v>
      </c>
      <c r="D12" s="238" t="s">
        <v>469</v>
      </c>
    </row>
    <row r="13" spans="1:4" ht="30" customHeight="1" x14ac:dyDescent="0.25">
      <c r="A13" s="236">
        <v>12</v>
      </c>
      <c r="B13" s="237" t="s">
        <v>470</v>
      </c>
      <c r="C13" s="238" t="s">
        <v>471</v>
      </c>
      <c r="D13" s="238" t="s">
        <v>472</v>
      </c>
    </row>
    <row r="14" spans="1:4" ht="30" customHeight="1" x14ac:dyDescent="0.25">
      <c r="A14" s="236">
        <v>13</v>
      </c>
      <c r="B14" s="237" t="s">
        <v>473</v>
      </c>
      <c r="C14" s="238" t="s">
        <v>474</v>
      </c>
      <c r="D14" s="238" t="s">
        <v>475</v>
      </c>
    </row>
    <row r="15" spans="1:4" ht="30" customHeight="1" x14ac:dyDescent="0.25">
      <c r="A15" s="236">
        <v>14</v>
      </c>
      <c r="B15" s="237" t="s">
        <v>476</v>
      </c>
      <c r="C15" s="238" t="s">
        <v>477</v>
      </c>
      <c r="D15" s="238" t="s">
        <v>478</v>
      </c>
    </row>
    <row r="16" spans="1:4" ht="30" customHeight="1" x14ac:dyDescent="0.25">
      <c r="A16" s="236">
        <v>15</v>
      </c>
      <c r="B16" s="237" t="s">
        <v>479</v>
      </c>
      <c r="C16" s="238" t="s">
        <v>480</v>
      </c>
      <c r="D16" s="238" t="s">
        <v>481</v>
      </c>
    </row>
    <row r="17" spans="1:4" ht="30" customHeight="1" x14ac:dyDescent="0.25">
      <c r="A17" s="236">
        <v>16</v>
      </c>
      <c r="B17" s="237" t="s">
        <v>482</v>
      </c>
      <c r="C17" s="238" t="s">
        <v>483</v>
      </c>
      <c r="D17" s="238" t="s">
        <v>484</v>
      </c>
    </row>
    <row r="18" spans="1:4" ht="30" customHeight="1" x14ac:dyDescent="0.25">
      <c r="A18" s="236">
        <v>17</v>
      </c>
      <c r="B18" s="237" t="s">
        <v>485</v>
      </c>
      <c r="C18" s="238" t="s">
        <v>486</v>
      </c>
      <c r="D18" s="238" t="s">
        <v>487</v>
      </c>
    </row>
    <row r="19" spans="1:4" ht="30" customHeight="1" x14ac:dyDescent="0.25">
      <c r="A19" s="236">
        <v>18</v>
      </c>
      <c r="B19" s="237" t="s">
        <v>488</v>
      </c>
      <c r="C19" s="238" t="s">
        <v>489</v>
      </c>
      <c r="D19" s="238" t="s">
        <v>490</v>
      </c>
    </row>
    <row r="20" spans="1:4" ht="30" customHeight="1" x14ac:dyDescent="0.25">
      <c r="A20" s="236">
        <v>19</v>
      </c>
      <c r="B20" s="237" t="s">
        <v>491</v>
      </c>
      <c r="C20" s="238" t="s">
        <v>492</v>
      </c>
      <c r="D20" s="238" t="s">
        <v>493</v>
      </c>
    </row>
    <row r="21" spans="1:4" ht="30" customHeight="1" x14ac:dyDescent="0.25">
      <c r="A21" s="236">
        <v>20</v>
      </c>
      <c r="B21" s="237" t="s">
        <v>494</v>
      </c>
      <c r="C21" s="238" t="s">
        <v>495</v>
      </c>
      <c r="D21" s="238" t="s">
        <v>496</v>
      </c>
    </row>
    <row r="22" spans="1:4" ht="30" customHeight="1" x14ac:dyDescent="0.25">
      <c r="A22" s="236">
        <v>21</v>
      </c>
      <c r="B22" s="237" t="s">
        <v>497</v>
      </c>
      <c r="C22" s="238" t="s">
        <v>497</v>
      </c>
      <c r="D22" s="238" t="s">
        <v>498</v>
      </c>
    </row>
    <row r="23" spans="1:4" ht="30" customHeight="1" x14ac:dyDescent="0.25">
      <c r="A23" s="236">
        <v>22</v>
      </c>
      <c r="B23" s="237" t="s">
        <v>499</v>
      </c>
      <c r="C23" s="238" t="s">
        <v>500</v>
      </c>
      <c r="D23" s="238" t="s">
        <v>501</v>
      </c>
    </row>
    <row r="24" spans="1:4" ht="30" customHeight="1" x14ac:dyDescent="0.25">
      <c r="A24" s="236">
        <v>23</v>
      </c>
      <c r="B24" s="237" t="s">
        <v>502</v>
      </c>
      <c r="C24" s="238" t="s">
        <v>503</v>
      </c>
      <c r="D24" s="238" t="s">
        <v>504</v>
      </c>
    </row>
    <row r="25" spans="1:4" ht="30" customHeight="1" x14ac:dyDescent="0.25">
      <c r="A25" s="236">
        <v>24</v>
      </c>
      <c r="B25" s="237" t="s">
        <v>505</v>
      </c>
      <c r="C25" s="238" t="s">
        <v>506</v>
      </c>
      <c r="D25" s="238" t="s">
        <v>507</v>
      </c>
    </row>
    <row r="26" spans="1:4" ht="30" customHeight="1" x14ac:dyDescent="0.25">
      <c r="A26" s="236">
        <v>25</v>
      </c>
      <c r="B26" s="237" t="s">
        <v>508</v>
      </c>
      <c r="C26" s="238" t="s">
        <v>509</v>
      </c>
      <c r="D26" s="238" t="s">
        <v>510</v>
      </c>
    </row>
    <row r="27" spans="1:4" ht="30" customHeight="1" x14ac:dyDescent="0.25">
      <c r="A27" s="236">
        <v>26</v>
      </c>
      <c r="B27" s="237" t="s">
        <v>511</v>
      </c>
      <c r="C27" s="238" t="s">
        <v>512</v>
      </c>
      <c r="D27" s="238" t="s">
        <v>513</v>
      </c>
    </row>
    <row r="28" spans="1:4" ht="30" customHeight="1" x14ac:dyDescent="0.25">
      <c r="A28" s="236">
        <v>27</v>
      </c>
      <c r="B28" s="237" t="s">
        <v>514</v>
      </c>
      <c r="C28" s="238" t="s">
        <v>515</v>
      </c>
      <c r="D28" s="238" t="s">
        <v>516</v>
      </c>
    </row>
    <row r="29" spans="1:4" ht="30" customHeight="1" x14ac:dyDescent="0.25">
      <c r="A29" s="236">
        <v>28</v>
      </c>
      <c r="B29" s="237" t="s">
        <v>517</v>
      </c>
      <c r="C29" s="238" t="s">
        <v>518</v>
      </c>
      <c r="D29" s="238" t="s">
        <v>519</v>
      </c>
    </row>
    <row r="30" spans="1:4" ht="30" customHeight="1" x14ac:dyDescent="0.25">
      <c r="A30" s="236">
        <v>29</v>
      </c>
      <c r="B30" s="237" t="s">
        <v>520</v>
      </c>
      <c r="C30" s="238" t="s">
        <v>521</v>
      </c>
      <c r="D30" s="238" t="s">
        <v>522</v>
      </c>
    </row>
    <row r="31" spans="1:4" ht="30" customHeight="1" x14ac:dyDescent="0.25">
      <c r="A31" s="236">
        <v>30</v>
      </c>
      <c r="B31" s="237" t="s">
        <v>523</v>
      </c>
      <c r="C31" s="238" t="s">
        <v>524</v>
      </c>
      <c r="D31" s="238" t="s">
        <v>525</v>
      </c>
    </row>
    <row r="32" spans="1:4" ht="30" customHeight="1" x14ac:dyDescent="0.25">
      <c r="A32" s="236">
        <v>31</v>
      </c>
      <c r="B32" s="237" t="s">
        <v>526</v>
      </c>
      <c r="C32" s="238" t="s">
        <v>527</v>
      </c>
      <c r="D32" s="238" t="s">
        <v>528</v>
      </c>
    </row>
    <row r="33" spans="1:4" ht="30" customHeight="1" x14ac:dyDescent="0.25">
      <c r="A33" s="236">
        <v>32</v>
      </c>
      <c r="B33" s="237" t="s">
        <v>529</v>
      </c>
      <c r="C33" s="238" t="s">
        <v>530</v>
      </c>
      <c r="D33" s="238" t="s">
        <v>531</v>
      </c>
    </row>
    <row r="34" spans="1:4" ht="30" customHeight="1" x14ac:dyDescent="0.25">
      <c r="A34" s="236">
        <v>33</v>
      </c>
      <c r="B34" s="237" t="s">
        <v>532</v>
      </c>
      <c r="C34" s="238" t="s">
        <v>533</v>
      </c>
      <c r="D34" s="238" t="s">
        <v>534</v>
      </c>
    </row>
    <row r="35" spans="1:4" ht="30" customHeight="1" x14ac:dyDescent="0.25">
      <c r="A35" s="236">
        <v>34</v>
      </c>
      <c r="B35" s="237" t="s">
        <v>535</v>
      </c>
      <c r="C35" s="238" t="s">
        <v>535</v>
      </c>
      <c r="D35" s="238" t="s">
        <v>536</v>
      </c>
    </row>
    <row r="36" spans="1:4" ht="30" customHeight="1" x14ac:dyDescent="0.25">
      <c r="A36" s="236">
        <v>35</v>
      </c>
      <c r="B36" s="255" t="s">
        <v>575</v>
      </c>
      <c r="C36" s="255" t="s">
        <v>575</v>
      </c>
      <c r="D36" s="256" t="s">
        <v>578</v>
      </c>
    </row>
    <row r="37" spans="1:4" ht="30" customHeight="1" x14ac:dyDescent="0.25">
      <c r="A37" s="236">
        <v>36</v>
      </c>
      <c r="B37" s="237" t="s">
        <v>537</v>
      </c>
      <c r="C37" s="238" t="s">
        <v>538</v>
      </c>
      <c r="D37" s="238" t="s">
        <v>539</v>
      </c>
    </row>
    <row r="38" spans="1:4" ht="30" customHeight="1" x14ac:dyDescent="0.25">
      <c r="A38" s="236">
        <v>37</v>
      </c>
      <c r="B38" s="237" t="s">
        <v>540</v>
      </c>
      <c r="C38" s="238" t="s">
        <v>541</v>
      </c>
      <c r="D38" s="238" t="s">
        <v>542</v>
      </c>
    </row>
    <row r="39" spans="1:4" ht="30" customHeight="1" x14ac:dyDescent="0.25">
      <c r="A39" s="258">
        <v>38</v>
      </c>
      <c r="B39" s="257" t="s">
        <v>576</v>
      </c>
      <c r="C39" s="257" t="s">
        <v>576</v>
      </c>
      <c r="D39" s="256" t="s">
        <v>577</v>
      </c>
    </row>
    <row r="40" spans="1:4" ht="30" customHeight="1" x14ac:dyDescent="0.25">
      <c r="A40" s="236">
        <v>39</v>
      </c>
      <c r="B40" s="237" t="s">
        <v>543</v>
      </c>
      <c r="C40" s="238" t="s">
        <v>544</v>
      </c>
      <c r="D40" s="238" t="s">
        <v>545</v>
      </c>
    </row>
    <row r="41" spans="1:4" ht="30" customHeight="1" x14ac:dyDescent="0.25">
      <c r="A41" s="236">
        <v>40</v>
      </c>
      <c r="B41" s="237" t="s">
        <v>546</v>
      </c>
      <c r="C41" s="238" t="s">
        <v>580</v>
      </c>
      <c r="D41" s="238" t="s">
        <v>579</v>
      </c>
    </row>
    <row r="42" spans="1:4" ht="30" customHeight="1" x14ac:dyDescent="0.25">
      <c r="A42" s="236">
        <v>41</v>
      </c>
      <c r="B42" s="237" t="s">
        <v>547</v>
      </c>
      <c r="C42" s="238" t="s">
        <v>548</v>
      </c>
      <c r="D42" s="238" t="s">
        <v>549</v>
      </c>
    </row>
    <row r="43" spans="1:4" ht="30" customHeight="1" x14ac:dyDescent="0.25">
      <c r="A43" s="236">
        <v>42</v>
      </c>
      <c r="B43" s="237" t="s">
        <v>550</v>
      </c>
      <c r="C43" s="238" t="s">
        <v>551</v>
      </c>
      <c r="D43" s="238" t="s">
        <v>552</v>
      </c>
    </row>
    <row r="44" spans="1:4" ht="30" customHeight="1" thickBot="1" x14ac:dyDescent="0.3">
      <c r="A44" s="240">
        <v>43</v>
      </c>
      <c r="B44" s="241" t="s">
        <v>553</v>
      </c>
      <c r="C44" s="242" t="s">
        <v>554</v>
      </c>
      <c r="D44" s="242" t="s">
        <v>554</v>
      </c>
    </row>
    <row r="45" spans="1:4" ht="30" customHeight="1" x14ac:dyDescent="0.25">
      <c r="A45" s="344" t="s">
        <v>189</v>
      </c>
      <c r="B45" s="345"/>
      <c r="C45" s="346" t="s">
        <v>555</v>
      </c>
      <c r="D45" s="347"/>
    </row>
    <row r="46" spans="1:4" ht="30" customHeight="1" x14ac:dyDescent="0.25">
      <c r="A46" s="348" t="s">
        <v>556</v>
      </c>
      <c r="B46" s="349"/>
      <c r="C46" s="341" t="s">
        <v>598</v>
      </c>
      <c r="D46" s="342"/>
    </row>
    <row r="47" spans="1:4" ht="30" customHeight="1" x14ac:dyDescent="0.25">
      <c r="A47" s="243">
        <v>1</v>
      </c>
      <c r="B47" s="244" t="s">
        <v>458</v>
      </c>
      <c r="C47" s="341" t="s">
        <v>557</v>
      </c>
      <c r="D47" s="342"/>
    </row>
    <row r="48" spans="1:4" ht="30" customHeight="1" thickBot="1" x14ac:dyDescent="0.3">
      <c r="A48" s="243">
        <v>2</v>
      </c>
      <c r="B48" s="244" t="s">
        <v>473</v>
      </c>
      <c r="C48" s="351" t="s">
        <v>558</v>
      </c>
      <c r="D48" s="352"/>
    </row>
    <row r="49" spans="1:4" ht="30" customHeight="1" x14ac:dyDescent="0.25">
      <c r="A49" s="243">
        <v>3</v>
      </c>
      <c r="B49" s="244" t="s">
        <v>479</v>
      </c>
      <c r="C49" s="353" t="s">
        <v>559</v>
      </c>
      <c r="D49" s="354"/>
    </row>
    <row r="50" spans="1:4" ht="30" customHeight="1" x14ac:dyDescent="0.25">
      <c r="A50" s="243">
        <v>4</v>
      </c>
      <c r="B50" s="244" t="s">
        <v>482</v>
      </c>
      <c r="C50" s="355" t="s">
        <v>560</v>
      </c>
      <c r="D50" s="356"/>
    </row>
    <row r="51" spans="1:4" ht="30" customHeight="1" x14ac:dyDescent="0.25">
      <c r="A51" s="243">
        <v>5</v>
      </c>
      <c r="B51" s="244" t="s">
        <v>488</v>
      </c>
      <c r="C51" s="355" t="s">
        <v>561</v>
      </c>
      <c r="D51" s="356"/>
    </row>
    <row r="52" spans="1:4" ht="30" customHeight="1" thickBot="1" x14ac:dyDescent="0.3">
      <c r="A52" s="243">
        <v>6</v>
      </c>
      <c r="B52" s="244" t="s">
        <v>491</v>
      </c>
      <c r="C52" s="357" t="s">
        <v>562</v>
      </c>
      <c r="D52" s="358"/>
    </row>
    <row r="53" spans="1:4" ht="30" customHeight="1" thickBot="1" x14ac:dyDescent="0.3">
      <c r="A53" s="243">
        <v>7</v>
      </c>
      <c r="B53" s="244" t="s">
        <v>494</v>
      </c>
      <c r="C53" s="359" t="s">
        <v>563</v>
      </c>
      <c r="D53" s="360"/>
    </row>
    <row r="54" spans="1:4" ht="30" customHeight="1" x14ac:dyDescent="0.25">
      <c r="A54" s="243">
        <v>8</v>
      </c>
      <c r="B54" s="244" t="s">
        <v>497</v>
      </c>
      <c r="C54" s="245"/>
    </row>
    <row r="55" spans="1:4" ht="30" customHeight="1" x14ac:dyDescent="0.25">
      <c r="A55" s="243">
        <v>9</v>
      </c>
      <c r="B55" s="244" t="s">
        <v>499</v>
      </c>
      <c r="C55" s="245"/>
    </row>
    <row r="56" spans="1:4" ht="30" customHeight="1" x14ac:dyDescent="0.25">
      <c r="A56" s="243">
        <v>10</v>
      </c>
      <c r="B56" s="244" t="s">
        <v>505</v>
      </c>
      <c r="C56" s="245"/>
    </row>
    <row r="57" spans="1:4" ht="30" customHeight="1" x14ac:dyDescent="0.25">
      <c r="A57" s="243">
        <v>11</v>
      </c>
      <c r="B57" s="244" t="s">
        <v>508</v>
      </c>
      <c r="C57" s="245"/>
    </row>
    <row r="58" spans="1:4" ht="30" customHeight="1" x14ac:dyDescent="0.25">
      <c r="A58" s="243">
        <v>12</v>
      </c>
      <c r="B58" s="244" t="s">
        <v>511</v>
      </c>
      <c r="C58" s="245"/>
    </row>
    <row r="59" spans="1:4" ht="30" customHeight="1" x14ac:dyDescent="0.25">
      <c r="A59" s="243">
        <v>13</v>
      </c>
      <c r="B59" s="244" t="s">
        <v>514</v>
      </c>
      <c r="C59" s="245"/>
    </row>
    <row r="60" spans="1:4" ht="30" customHeight="1" x14ac:dyDescent="0.25">
      <c r="A60" s="243">
        <v>14</v>
      </c>
      <c r="B60" s="244" t="s">
        <v>520</v>
      </c>
      <c r="C60" s="245"/>
    </row>
    <row r="61" spans="1:4" ht="30" customHeight="1" x14ac:dyDescent="0.25">
      <c r="A61" s="243">
        <v>15</v>
      </c>
      <c r="B61" s="244" t="s">
        <v>523</v>
      </c>
      <c r="C61" s="245"/>
    </row>
    <row r="62" spans="1:4" ht="30" customHeight="1" x14ac:dyDescent="0.25">
      <c r="A62" s="243">
        <v>16</v>
      </c>
      <c r="B62" s="244" t="s">
        <v>529</v>
      </c>
      <c r="C62" s="245"/>
    </row>
    <row r="63" spans="1:4" ht="30" customHeight="1" x14ac:dyDescent="0.25">
      <c r="A63" s="243">
        <v>17</v>
      </c>
      <c r="B63" s="244" t="s">
        <v>532</v>
      </c>
      <c r="C63" s="245"/>
    </row>
    <row r="64" spans="1:4" ht="30" customHeight="1" x14ac:dyDescent="0.25">
      <c r="A64" s="243">
        <v>18</v>
      </c>
      <c r="B64" s="244" t="s">
        <v>535</v>
      </c>
      <c r="C64" s="245"/>
    </row>
    <row r="65" spans="1:3" ht="30" customHeight="1" x14ac:dyDescent="0.25">
      <c r="A65" s="243">
        <v>19</v>
      </c>
      <c r="B65" s="244" t="s">
        <v>537</v>
      </c>
      <c r="C65" s="245"/>
    </row>
    <row r="66" spans="1:3" ht="30" customHeight="1" thickBot="1" x14ac:dyDescent="0.3">
      <c r="A66" s="246">
        <v>20</v>
      </c>
      <c r="B66" s="247" t="s">
        <v>540</v>
      </c>
      <c r="C66" s="245"/>
    </row>
    <row r="67" spans="1:3" ht="30" customHeight="1" x14ac:dyDescent="0.25">
      <c r="A67" s="235"/>
      <c r="C67" s="248"/>
    </row>
    <row r="68" spans="1:3" ht="139.5" customHeight="1" x14ac:dyDescent="0.25">
      <c r="B68" s="350" t="s">
        <v>574</v>
      </c>
      <c r="C68" s="350"/>
    </row>
  </sheetData>
  <mergeCells count="13">
    <mergeCell ref="B68:C68"/>
    <mergeCell ref="C48:D48"/>
    <mergeCell ref="C49:D49"/>
    <mergeCell ref="C50:D50"/>
    <mergeCell ref="C51:D51"/>
    <mergeCell ref="C52:D52"/>
    <mergeCell ref="C53:D53"/>
    <mergeCell ref="C47:D47"/>
    <mergeCell ref="A1:D1"/>
    <mergeCell ref="A45:B45"/>
    <mergeCell ref="C45:D45"/>
    <mergeCell ref="A46:B46"/>
    <mergeCell ref="C46:D46"/>
  </mergeCells>
  <conditionalFormatting sqref="B8">
    <cfRule type="expression" dxfId="71" priority="72" stopIfTrue="1">
      <formula>#REF!="N"</formula>
    </cfRule>
  </conditionalFormatting>
  <conditionalFormatting sqref="B9 B48:B66">
    <cfRule type="expression" dxfId="70" priority="71" stopIfTrue="1">
      <formula>#REF!="N"</formula>
    </cfRule>
  </conditionalFormatting>
  <conditionalFormatting sqref="B10:B44">
    <cfRule type="expression" dxfId="69" priority="70" stopIfTrue="1">
      <formula>#REF!="N"</formula>
    </cfRule>
  </conditionalFormatting>
  <conditionalFormatting sqref="C29:D29">
    <cfRule type="expression" dxfId="68" priority="67" stopIfTrue="1">
      <formula>#REF!="N"</formula>
    </cfRule>
  </conditionalFormatting>
  <conditionalFormatting sqref="C35:D35 D36">
    <cfRule type="expression" dxfId="67" priority="45" stopIfTrue="1">
      <formula>#REF!="N"</formula>
    </cfRule>
  </conditionalFormatting>
  <conditionalFormatting sqref="C32:D32">
    <cfRule type="expression" dxfId="66" priority="66" stopIfTrue="1">
      <formula>#REF!="N"</formula>
    </cfRule>
  </conditionalFormatting>
  <conditionalFormatting sqref="C43:D43 C40:D40">
    <cfRule type="expression" dxfId="65" priority="65" stopIfTrue="1">
      <formula>#REF!="N"</formula>
    </cfRule>
  </conditionalFormatting>
  <conditionalFormatting sqref="C23:D23">
    <cfRule type="expression" dxfId="64" priority="64" stopIfTrue="1">
      <formula>#REF!="N"</formula>
    </cfRule>
  </conditionalFormatting>
  <conditionalFormatting sqref="C15:D17">
    <cfRule type="expression" dxfId="63" priority="63" stopIfTrue="1">
      <formula>#REF!="N"</formula>
    </cfRule>
  </conditionalFormatting>
  <conditionalFormatting sqref="C18:D18">
    <cfRule type="expression" dxfId="62" priority="62" stopIfTrue="1">
      <formula>#REF!="N"</formula>
    </cfRule>
  </conditionalFormatting>
  <conditionalFormatting sqref="C19:D19">
    <cfRule type="expression" dxfId="61" priority="61" stopIfTrue="1">
      <formula>#REF!="N"</formula>
    </cfRule>
  </conditionalFormatting>
  <conditionalFormatting sqref="C20:D20">
    <cfRule type="expression" dxfId="60" priority="60" stopIfTrue="1">
      <formula>#REF!="N"</formula>
    </cfRule>
  </conditionalFormatting>
  <conditionalFormatting sqref="C13:D13">
    <cfRule type="expression" dxfId="59" priority="59" stopIfTrue="1">
      <formula>#REF!="N"</formula>
    </cfRule>
  </conditionalFormatting>
  <conditionalFormatting sqref="C8:D8">
    <cfRule type="expression" dxfId="58" priority="58" stopIfTrue="1">
      <formula>#REF!="N"</formula>
    </cfRule>
  </conditionalFormatting>
  <conditionalFormatting sqref="C9:D9">
    <cfRule type="expression" dxfId="57" priority="57" stopIfTrue="1">
      <formula>#REF!="N"</formula>
    </cfRule>
  </conditionalFormatting>
  <conditionalFormatting sqref="C12:D12">
    <cfRule type="expression" dxfId="56" priority="55" stopIfTrue="1">
      <formula>#REF!="N"</formula>
    </cfRule>
    <cfRule type="expression" dxfId="55" priority="68" stopIfTrue="1">
      <formula>#REF!="N"</formula>
    </cfRule>
  </conditionalFormatting>
  <conditionalFormatting sqref="C11:D11">
    <cfRule type="expression" dxfId="54" priority="56" stopIfTrue="1">
      <formula>#REF!="N"</formula>
    </cfRule>
    <cfRule type="expression" dxfId="53" priority="69" stopIfTrue="1">
      <formula>#REF!="N"</formula>
    </cfRule>
  </conditionalFormatting>
  <conditionalFormatting sqref="C24:D24">
    <cfRule type="expression" dxfId="52" priority="54" stopIfTrue="1">
      <formula>#REF!="N"</formula>
    </cfRule>
  </conditionalFormatting>
  <conditionalFormatting sqref="C42:D42">
    <cfRule type="expression" dxfId="51" priority="53" stopIfTrue="1">
      <formula>#REF!="N"</formula>
    </cfRule>
  </conditionalFormatting>
  <conditionalFormatting sqref="C38:D38 D39">
    <cfRule type="expression" dxfId="50" priority="52" stopIfTrue="1">
      <formula>#REF!="N"</formula>
    </cfRule>
  </conditionalFormatting>
  <conditionalFormatting sqref="C41:D41">
    <cfRule type="expression" dxfId="49" priority="51" stopIfTrue="1">
      <formula>#REF!="N"</formula>
    </cfRule>
  </conditionalFormatting>
  <conditionalFormatting sqref="C40:D40">
    <cfRule type="expression" dxfId="48" priority="50" stopIfTrue="1">
      <formula>#REF!="N"</formula>
    </cfRule>
  </conditionalFormatting>
  <conditionalFormatting sqref="C37:D37">
    <cfRule type="expression" dxfId="47" priority="49" stopIfTrue="1">
      <formula>#REF!="N"</formula>
    </cfRule>
  </conditionalFormatting>
  <conditionalFormatting sqref="C34:D34">
    <cfRule type="expression" dxfId="46" priority="48" stopIfTrue="1">
      <formula>#REF!="N"</formula>
    </cfRule>
  </conditionalFormatting>
  <conditionalFormatting sqref="C35:D35 D36">
    <cfRule type="expression" dxfId="45" priority="47" stopIfTrue="1">
      <formula>#REF!="N"</formula>
    </cfRule>
  </conditionalFormatting>
  <conditionalFormatting sqref="C33:D33">
    <cfRule type="expression" dxfId="44" priority="46" stopIfTrue="1">
      <formula>#REF!="N"</formula>
    </cfRule>
  </conditionalFormatting>
  <conditionalFormatting sqref="C33:D33">
    <cfRule type="expression" dxfId="43" priority="44" stopIfTrue="1">
      <formula>#REF!="N"</formula>
    </cfRule>
  </conditionalFormatting>
  <conditionalFormatting sqref="C34:D34">
    <cfRule type="expression" dxfId="42" priority="43" stopIfTrue="1">
      <formula>#REF!="N"</formula>
    </cfRule>
  </conditionalFormatting>
  <conditionalFormatting sqref="C32:D32">
    <cfRule type="expression" dxfId="41" priority="42" stopIfTrue="1">
      <formula>#REF!="N"</formula>
    </cfRule>
  </conditionalFormatting>
  <conditionalFormatting sqref="C31:D31">
    <cfRule type="expression" dxfId="40" priority="41" stopIfTrue="1">
      <formula>#REF!="N"</formula>
    </cfRule>
  </conditionalFormatting>
  <conditionalFormatting sqref="C28:D28">
    <cfRule type="expression" dxfId="39" priority="40" stopIfTrue="1">
      <formula>#REF!="N"</formula>
    </cfRule>
  </conditionalFormatting>
  <conditionalFormatting sqref="C30:D30">
    <cfRule type="expression" dxfId="38" priority="39" stopIfTrue="1">
      <formula>#REF!="N"</formula>
    </cfRule>
  </conditionalFormatting>
  <conditionalFormatting sqref="C27:D27">
    <cfRule type="expression" dxfId="37" priority="38" stopIfTrue="1">
      <formula>#REF!="N"</formula>
    </cfRule>
  </conditionalFormatting>
  <conditionalFormatting sqref="C19:D19">
    <cfRule type="expression" dxfId="36" priority="37" stopIfTrue="1">
      <formula>#REF!="N"</formula>
    </cfRule>
  </conditionalFormatting>
  <conditionalFormatting sqref="C20:D20">
    <cfRule type="expression" dxfId="35" priority="36" stopIfTrue="1">
      <formula>#REF!="N"</formula>
    </cfRule>
  </conditionalFormatting>
  <conditionalFormatting sqref="C12:D12">
    <cfRule type="expression" dxfId="34" priority="35" stopIfTrue="1">
      <formula>#REF!="N"</formula>
    </cfRule>
  </conditionalFormatting>
  <conditionalFormatting sqref="C13:D13">
    <cfRule type="expression" dxfId="33" priority="34" stopIfTrue="1">
      <formula>#REF!="N"</formula>
    </cfRule>
  </conditionalFormatting>
  <conditionalFormatting sqref="C14:D14">
    <cfRule type="expression" dxfId="32" priority="33" stopIfTrue="1">
      <formula>#REF!="N"</formula>
    </cfRule>
  </conditionalFormatting>
  <conditionalFormatting sqref="C15:D17">
    <cfRule type="expression" dxfId="31" priority="32" stopIfTrue="1">
      <formula>#REF!="N"</formula>
    </cfRule>
  </conditionalFormatting>
  <conditionalFormatting sqref="C10:D10">
    <cfRule type="expression" dxfId="30" priority="31" stopIfTrue="1">
      <formula>#REF!="N"</formula>
    </cfRule>
  </conditionalFormatting>
  <conditionalFormatting sqref="C22:D22">
    <cfRule type="expression" dxfId="29" priority="30" stopIfTrue="1">
      <formula>#REF!="N"</formula>
    </cfRule>
  </conditionalFormatting>
  <conditionalFormatting sqref="C26:D26">
    <cfRule type="expression" dxfId="28" priority="29" stopIfTrue="1">
      <formula>#REF!="N"</formula>
    </cfRule>
  </conditionalFormatting>
  <conditionalFormatting sqref="C29:D29">
    <cfRule type="expression" dxfId="27" priority="28" stopIfTrue="1">
      <formula>#REF!="N"</formula>
    </cfRule>
  </conditionalFormatting>
  <conditionalFormatting sqref="C44:D44">
    <cfRule type="expression" dxfId="26" priority="27" stopIfTrue="1">
      <formula>#REF!="N"</formula>
    </cfRule>
  </conditionalFormatting>
  <conditionalFormatting sqref="C43:D43">
    <cfRule type="expression" dxfId="25" priority="25" stopIfTrue="1">
      <formula>#REF!="N"</formula>
    </cfRule>
    <cfRule type="expression" dxfId="24" priority="26" stopIfTrue="1">
      <formula>#REF!="N"</formula>
    </cfRule>
  </conditionalFormatting>
  <conditionalFormatting sqref="C42:D42">
    <cfRule type="expression" dxfId="23" priority="23" stopIfTrue="1">
      <formula>#REF!="N"</formula>
    </cfRule>
    <cfRule type="expression" dxfId="22" priority="24" stopIfTrue="1">
      <formula>#REF!="N"</formula>
    </cfRule>
  </conditionalFormatting>
  <conditionalFormatting sqref="C38:D38 D39">
    <cfRule type="expression" dxfId="21" priority="22" stopIfTrue="1">
      <formula>#REF!="N"</formula>
    </cfRule>
  </conditionalFormatting>
  <conditionalFormatting sqref="C34:D34">
    <cfRule type="expression" dxfId="20" priority="21" stopIfTrue="1">
      <formula>#REF!="N"</formula>
    </cfRule>
  </conditionalFormatting>
  <conditionalFormatting sqref="C37:D37">
    <cfRule type="expression" dxfId="19" priority="20" stopIfTrue="1">
      <formula>#REF!="N"</formula>
    </cfRule>
  </conditionalFormatting>
  <conditionalFormatting sqref="C35:D35 D36">
    <cfRule type="expression" dxfId="18" priority="19" stopIfTrue="1">
      <formula>#REF!="N"</formula>
    </cfRule>
  </conditionalFormatting>
  <conditionalFormatting sqref="C33:D33">
    <cfRule type="expression" dxfId="17" priority="18" stopIfTrue="1">
      <formula>#REF!="N"</formula>
    </cfRule>
  </conditionalFormatting>
  <conditionalFormatting sqref="C31:D31">
    <cfRule type="expression" dxfId="16" priority="17" stopIfTrue="1">
      <formula>#REF!="N"</formula>
    </cfRule>
  </conditionalFormatting>
  <conditionalFormatting sqref="C32:D32">
    <cfRule type="expression" dxfId="15" priority="16" stopIfTrue="1">
      <formula>#REF!="N"</formula>
    </cfRule>
  </conditionalFormatting>
  <conditionalFormatting sqref="C30:D30">
    <cfRule type="expression" dxfId="14" priority="15" stopIfTrue="1">
      <formula>#REF!="N"</formula>
    </cfRule>
  </conditionalFormatting>
  <conditionalFormatting sqref="C32:D32">
    <cfRule type="expression" dxfId="13" priority="14" stopIfTrue="1">
      <formula>#REF!="N"</formula>
    </cfRule>
  </conditionalFormatting>
  <conditionalFormatting sqref="C30:D30">
    <cfRule type="expression" dxfId="12" priority="13" stopIfTrue="1">
      <formula>#REF!="N"</formula>
    </cfRule>
  </conditionalFormatting>
  <conditionalFormatting sqref="C31:D31">
    <cfRule type="expression" dxfId="11" priority="12" stopIfTrue="1">
      <formula>#REF!="N"</formula>
    </cfRule>
  </conditionalFormatting>
  <conditionalFormatting sqref="C29:D29">
    <cfRule type="expression" dxfId="10" priority="11" stopIfTrue="1">
      <formula>#REF!="N"</formula>
    </cfRule>
  </conditionalFormatting>
  <conditionalFormatting sqref="C28:D28">
    <cfRule type="expression" dxfId="9" priority="10" stopIfTrue="1">
      <formula>#REF!="N"</formula>
    </cfRule>
  </conditionalFormatting>
  <conditionalFormatting sqref="C25:D25">
    <cfRule type="expression" dxfId="8" priority="9" stopIfTrue="1">
      <formula>#REF!="N"</formula>
    </cfRule>
  </conditionalFormatting>
  <conditionalFormatting sqref="C27:D27">
    <cfRule type="expression" dxfId="7" priority="8" stopIfTrue="1">
      <formula>#REF!="N"</formula>
    </cfRule>
  </conditionalFormatting>
  <conditionalFormatting sqref="C24:D24">
    <cfRule type="expression" dxfId="6" priority="7" stopIfTrue="1">
      <formula>#REF!="N"</formula>
    </cfRule>
  </conditionalFormatting>
  <conditionalFormatting sqref="B47">
    <cfRule type="expression" dxfId="5" priority="6" stopIfTrue="1">
      <formula>#REF!="N"</formula>
    </cfRule>
  </conditionalFormatting>
  <conditionalFormatting sqref="C47">
    <cfRule type="expression" dxfId="4" priority="5" stopIfTrue="1">
      <formula>#REF!="N"</formula>
    </cfRule>
  </conditionalFormatting>
  <conditionalFormatting sqref="C48">
    <cfRule type="expression" dxfId="3" priority="4" stopIfTrue="1">
      <formula>#REF!="N"</formula>
    </cfRule>
  </conditionalFormatting>
  <conditionalFormatting sqref="C46">
    <cfRule type="expression" dxfId="2" priority="3" stopIfTrue="1">
      <formula>#REF!="N"</formula>
    </cfRule>
  </conditionalFormatting>
  <conditionalFormatting sqref="C39">
    <cfRule type="expression" dxfId="1" priority="2" stopIfTrue="1">
      <formula>#REF!="N"</formula>
    </cfRule>
  </conditionalFormatting>
  <conditionalFormatting sqref="C36">
    <cfRule type="expression" dxfId="0" priority="1" stopIfTrue="1">
      <formula>#REF!="N"</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2"/>
  <sheetViews>
    <sheetView zoomScale="120" zoomScaleNormal="120" workbookViewId="0">
      <selection activeCell="D2" sqref="D2:F2"/>
    </sheetView>
  </sheetViews>
  <sheetFormatPr defaultRowHeight="21.95" customHeight="1" x14ac:dyDescent="0.25"/>
  <cols>
    <col min="1" max="2" width="7.7109375" style="7" customWidth="1"/>
    <col min="3" max="3" width="41.140625" style="7" customWidth="1"/>
    <col min="4" max="4" width="20.7109375" style="7" customWidth="1"/>
    <col min="5" max="5" width="40.7109375" style="7" customWidth="1"/>
    <col min="6" max="6" width="20.7109375" style="7" customWidth="1"/>
    <col min="7" max="7" width="24.5703125" style="7" customWidth="1"/>
    <col min="8" max="16384" width="9.140625" style="7"/>
  </cols>
  <sheetData>
    <row r="1" spans="1:7" ht="21.95" customHeight="1" x14ac:dyDescent="0.25">
      <c r="A1" s="3" t="s">
        <v>589</v>
      </c>
      <c r="B1" s="3"/>
      <c r="D1" s="3"/>
    </row>
    <row r="2" spans="1:7" ht="21.95" customHeight="1" x14ac:dyDescent="0.25">
      <c r="C2" s="49" t="s">
        <v>75</v>
      </c>
      <c r="D2" s="378" t="s">
        <v>80</v>
      </c>
      <c r="E2" s="378"/>
      <c r="F2" s="378"/>
    </row>
    <row r="3" spans="1:7" ht="21.75" customHeight="1" x14ac:dyDescent="0.25">
      <c r="C3" s="49" t="s">
        <v>76</v>
      </c>
      <c r="D3" s="363" t="s">
        <v>81</v>
      </c>
      <c r="E3" s="380"/>
      <c r="F3" s="364"/>
    </row>
    <row r="4" spans="1:7" ht="21.95" customHeight="1" x14ac:dyDescent="0.25">
      <c r="C4" s="49" t="s">
        <v>77</v>
      </c>
      <c r="D4" s="362" t="s">
        <v>82</v>
      </c>
      <c r="E4" s="362"/>
      <c r="F4" s="362"/>
    </row>
    <row r="5" spans="1:7" ht="21.95" customHeight="1" x14ac:dyDescent="0.25">
      <c r="C5" s="49" t="s">
        <v>78</v>
      </c>
      <c r="D5" s="381" t="s">
        <v>83</v>
      </c>
      <c r="E5" s="381"/>
      <c r="F5" s="381"/>
    </row>
    <row r="6" spans="1:7" ht="21.95" customHeight="1" x14ac:dyDescent="0.25">
      <c r="C6" s="49" t="s">
        <v>79</v>
      </c>
      <c r="D6" s="382" t="s">
        <v>84</v>
      </c>
      <c r="E6" s="382"/>
      <c r="F6" s="382"/>
    </row>
    <row r="7" spans="1:7" ht="21.95" customHeight="1" x14ac:dyDescent="0.25">
      <c r="C7" s="49" t="s">
        <v>120</v>
      </c>
      <c r="D7" s="377" t="s">
        <v>85</v>
      </c>
      <c r="E7" s="377"/>
      <c r="F7" s="377"/>
    </row>
    <row r="8" spans="1:7" ht="21.95" customHeight="1" x14ac:dyDescent="0.25">
      <c r="C8" s="378" t="s">
        <v>86</v>
      </c>
      <c r="D8" s="378"/>
      <c r="E8" s="378"/>
      <c r="F8" s="378"/>
    </row>
    <row r="9" spans="1:7" ht="21.95" customHeight="1" x14ac:dyDescent="0.25">
      <c r="C9" s="378" t="s">
        <v>590</v>
      </c>
      <c r="D9" s="378"/>
      <c r="E9" s="378"/>
      <c r="F9" s="378"/>
      <c r="G9" s="260">
        <f>F23+F24+F25</f>
        <v>23136000</v>
      </c>
    </row>
    <row r="10" spans="1:7" ht="21.95" customHeight="1" x14ac:dyDescent="0.25">
      <c r="C10" s="1" t="s">
        <v>137</v>
      </c>
      <c r="D10" s="1"/>
    </row>
    <row r="11" spans="1:7" ht="21.95" customHeight="1" x14ac:dyDescent="0.25">
      <c r="A11" s="3" t="s">
        <v>87</v>
      </c>
      <c r="C11" s="50"/>
      <c r="D11" s="51"/>
      <c r="E11" s="52"/>
    </row>
    <row r="12" spans="1:7" ht="21.95" customHeight="1" x14ac:dyDescent="0.25">
      <c r="C12" s="49" t="s">
        <v>88</v>
      </c>
      <c r="D12" s="53" t="s">
        <v>89</v>
      </c>
      <c r="E12" s="55" t="s">
        <v>90</v>
      </c>
    </row>
    <row r="13" spans="1:7" ht="21.95" customHeight="1" x14ac:dyDescent="0.25">
      <c r="C13" s="49" t="s">
        <v>91</v>
      </c>
      <c r="D13" s="54">
        <v>0.75</v>
      </c>
      <c r="E13" s="56">
        <v>0.25</v>
      </c>
    </row>
    <row r="14" spans="1:7" ht="21.95" customHeight="1" x14ac:dyDescent="0.25">
      <c r="C14" s="49" t="s">
        <v>92</v>
      </c>
      <c r="D14" s="53" t="s">
        <v>126</v>
      </c>
      <c r="E14" s="55" t="s">
        <v>127</v>
      </c>
    </row>
    <row r="15" spans="1:7" ht="44.25" customHeight="1" x14ac:dyDescent="0.25">
      <c r="C15" s="49" t="s">
        <v>93</v>
      </c>
      <c r="D15" s="53" t="s">
        <v>94</v>
      </c>
      <c r="E15" s="55" t="s">
        <v>94</v>
      </c>
    </row>
    <row r="16" spans="1:7" ht="21.95" customHeight="1" x14ac:dyDescent="0.25">
      <c r="C16" s="49" t="s">
        <v>95</v>
      </c>
      <c r="D16" s="53" t="s">
        <v>52</v>
      </c>
      <c r="E16" s="55" t="s">
        <v>96</v>
      </c>
    </row>
    <row r="17" spans="2:6" ht="41.25" customHeight="1" x14ac:dyDescent="0.25">
      <c r="C17" s="49" t="s">
        <v>97</v>
      </c>
      <c r="D17" s="53" t="s">
        <v>98</v>
      </c>
      <c r="E17" s="55" t="s">
        <v>96</v>
      </c>
    </row>
    <row r="18" spans="2:6" ht="21.95" customHeight="1" x14ac:dyDescent="0.25">
      <c r="C18" s="49" t="s">
        <v>99</v>
      </c>
      <c r="D18" s="53" t="s">
        <v>100</v>
      </c>
      <c r="E18" s="55" t="s">
        <v>96</v>
      </c>
    </row>
    <row r="19" spans="2:6" ht="47.25" customHeight="1" x14ac:dyDescent="0.25">
      <c r="C19" s="379" t="s">
        <v>101</v>
      </c>
      <c r="D19" s="379"/>
      <c r="E19" s="379"/>
    </row>
    <row r="20" spans="2:6" ht="21.95" customHeight="1" x14ac:dyDescent="0.25">
      <c r="B20" s="1" t="s">
        <v>102</v>
      </c>
      <c r="D20" s="1"/>
    </row>
    <row r="21" spans="2:6" ht="21.95" customHeight="1" x14ac:dyDescent="0.25">
      <c r="C21" s="371" t="s">
        <v>1</v>
      </c>
      <c r="D21" s="371"/>
      <c r="E21" s="371"/>
      <c r="F21" s="371"/>
    </row>
    <row r="22" spans="2:6" ht="21.95" customHeight="1" x14ac:dyDescent="0.25">
      <c r="C22" s="26" t="s">
        <v>0</v>
      </c>
      <c r="D22" s="25" t="s">
        <v>2</v>
      </c>
      <c r="E22" s="26" t="s">
        <v>3</v>
      </c>
      <c r="F22" s="25" t="s">
        <v>2</v>
      </c>
    </row>
    <row r="23" spans="2:6" ht="28.5" customHeight="1" x14ac:dyDescent="0.25">
      <c r="C23" s="13" t="s">
        <v>4</v>
      </c>
      <c r="D23" s="16">
        <v>440000</v>
      </c>
      <c r="E23" s="26" t="s">
        <v>53</v>
      </c>
      <c r="F23" s="30">
        <v>19200000</v>
      </c>
    </row>
    <row r="24" spans="2:6" ht="21.75" customHeight="1" x14ac:dyDescent="0.25">
      <c r="C24" s="13" t="s">
        <v>56</v>
      </c>
      <c r="D24" s="16">
        <v>8640000</v>
      </c>
      <c r="E24" s="26" t="s">
        <v>55</v>
      </c>
      <c r="F24" s="30">
        <v>2400000</v>
      </c>
    </row>
    <row r="25" spans="2:6" ht="36" customHeight="1" x14ac:dyDescent="0.25">
      <c r="C25" s="13" t="s">
        <v>68</v>
      </c>
      <c r="D25" s="16">
        <v>192000</v>
      </c>
      <c r="E25" s="13" t="s">
        <v>57</v>
      </c>
      <c r="F25" s="16">
        <v>1536000</v>
      </c>
    </row>
    <row r="26" spans="2:6" ht="25.5" customHeight="1" x14ac:dyDescent="0.25">
      <c r="C26" s="13" t="s">
        <v>69</v>
      </c>
      <c r="D26" s="16">
        <v>153600</v>
      </c>
      <c r="E26" s="13" t="s">
        <v>5</v>
      </c>
      <c r="F26" s="16">
        <v>1100000</v>
      </c>
    </row>
    <row r="27" spans="2:6" ht="27" customHeight="1" x14ac:dyDescent="0.25">
      <c r="C27" s="13" t="s">
        <v>70</v>
      </c>
      <c r="D27" s="16">
        <v>76800</v>
      </c>
      <c r="E27" s="36"/>
      <c r="F27" s="16"/>
    </row>
    <row r="28" spans="2:6" ht="36.75" customHeight="1" x14ac:dyDescent="0.25">
      <c r="C28" s="36" t="s">
        <v>54</v>
      </c>
      <c r="D28" s="16">
        <v>480000</v>
      </c>
      <c r="E28" s="44"/>
      <c r="F28" s="45"/>
    </row>
    <row r="29" spans="2:6" ht="36.75" customHeight="1" x14ac:dyDescent="0.25">
      <c r="C29" s="43" t="s">
        <v>58</v>
      </c>
      <c r="D29" s="61">
        <f>F30-SUM(D23:D28)</f>
        <v>14253600</v>
      </c>
      <c r="E29" s="44"/>
      <c r="F29" s="45"/>
    </row>
    <row r="30" spans="2:6" ht="21.95" customHeight="1" thickBot="1" x14ac:dyDescent="0.3">
      <c r="C30" s="46"/>
      <c r="D30" s="63">
        <f>+F30</f>
        <v>24236000</v>
      </c>
      <c r="E30" s="29"/>
      <c r="F30" s="62">
        <f>SUM(F23:F29)</f>
        <v>24236000</v>
      </c>
    </row>
    <row r="31" spans="2:6" ht="21.95" customHeight="1" thickTop="1" x14ac:dyDescent="0.25">
      <c r="B31" s="10"/>
      <c r="C31" s="371" t="s">
        <v>6</v>
      </c>
      <c r="D31" s="371"/>
      <c r="E31" s="371"/>
      <c r="F31" s="371"/>
    </row>
    <row r="32" spans="2:6" ht="21.95" customHeight="1" x14ac:dyDescent="0.25">
      <c r="C32" s="32" t="s">
        <v>0</v>
      </c>
      <c r="D32" s="25" t="s">
        <v>2</v>
      </c>
      <c r="E32" s="32" t="s">
        <v>3</v>
      </c>
      <c r="F32" s="25" t="s">
        <v>2</v>
      </c>
    </row>
    <row r="33" spans="3:7" ht="38.25" customHeight="1" x14ac:dyDescent="0.25">
      <c r="C33" s="13" t="s">
        <v>7</v>
      </c>
      <c r="D33" s="16">
        <v>600000</v>
      </c>
      <c r="E33" s="43" t="s">
        <v>128</v>
      </c>
      <c r="F33" s="61">
        <f>+D29</f>
        <v>14253600</v>
      </c>
    </row>
    <row r="34" spans="3:7" ht="21.95" customHeight="1" x14ac:dyDescent="0.25">
      <c r="C34" s="23" t="s">
        <v>104</v>
      </c>
      <c r="D34" s="16">
        <v>375000</v>
      </c>
      <c r="E34" s="15"/>
      <c r="F34" s="18"/>
      <c r="G34" s="2"/>
    </row>
    <row r="35" spans="3:7" ht="21.95" customHeight="1" x14ac:dyDescent="0.25">
      <c r="C35" s="13" t="s">
        <v>43</v>
      </c>
      <c r="D35" s="16">
        <v>300000</v>
      </c>
      <c r="E35" s="15"/>
      <c r="F35" s="18"/>
      <c r="G35" s="2"/>
    </row>
    <row r="36" spans="3:7" ht="21.95" customHeight="1" x14ac:dyDescent="0.25">
      <c r="C36" s="13" t="s">
        <v>8</v>
      </c>
      <c r="D36" s="16">
        <v>2400000</v>
      </c>
      <c r="E36" s="15"/>
      <c r="F36" s="18"/>
      <c r="G36" s="2"/>
    </row>
    <row r="37" spans="3:7" ht="21.95" customHeight="1" x14ac:dyDescent="0.25">
      <c r="C37" s="13" t="s">
        <v>9</v>
      </c>
      <c r="D37" s="16">
        <v>240000</v>
      </c>
      <c r="E37" s="15"/>
      <c r="F37" s="18"/>
      <c r="G37" s="2"/>
    </row>
    <row r="38" spans="3:7" ht="21.95" customHeight="1" x14ac:dyDescent="0.25">
      <c r="C38" s="13" t="s">
        <v>10</v>
      </c>
      <c r="D38" s="16">
        <v>480000</v>
      </c>
      <c r="E38" s="15"/>
      <c r="F38" s="18"/>
      <c r="G38" s="2"/>
    </row>
    <row r="39" spans="3:7" ht="21.95" customHeight="1" x14ac:dyDescent="0.25">
      <c r="C39" s="13" t="s">
        <v>11</v>
      </c>
      <c r="D39" s="16">
        <v>912000</v>
      </c>
      <c r="E39" s="15"/>
      <c r="F39" s="18"/>
      <c r="G39" s="2"/>
    </row>
    <row r="40" spans="3:7" ht="21.95" customHeight="1" x14ac:dyDescent="0.25">
      <c r="C40" s="13" t="s">
        <v>12</v>
      </c>
      <c r="D40" s="16">
        <v>270000</v>
      </c>
      <c r="E40" s="15"/>
      <c r="F40" s="18"/>
      <c r="G40" s="2"/>
    </row>
    <row r="41" spans="3:7" ht="21.95" customHeight="1" x14ac:dyDescent="0.25">
      <c r="C41" s="13" t="s">
        <v>47</v>
      </c>
      <c r="D41" s="16">
        <v>90000</v>
      </c>
      <c r="E41" s="15"/>
      <c r="F41" s="18"/>
      <c r="G41" s="2"/>
    </row>
    <row r="42" spans="3:7" ht="21.95" customHeight="1" x14ac:dyDescent="0.25">
      <c r="C42" s="13" t="s">
        <v>59</v>
      </c>
      <c r="D42" s="16">
        <v>30000</v>
      </c>
      <c r="E42" s="15"/>
      <c r="F42" s="18"/>
      <c r="G42" s="2"/>
    </row>
    <row r="43" spans="3:7" ht="21.95" customHeight="1" x14ac:dyDescent="0.25">
      <c r="C43" s="13" t="s">
        <v>13</v>
      </c>
      <c r="D43" s="16">
        <v>150000</v>
      </c>
      <c r="E43" s="15"/>
      <c r="F43" s="18"/>
      <c r="G43" s="2"/>
    </row>
    <row r="44" spans="3:7" ht="21.95" customHeight="1" x14ac:dyDescent="0.25">
      <c r="C44" s="13" t="s">
        <v>593</v>
      </c>
      <c r="D44" s="16">
        <v>1056000</v>
      </c>
      <c r="E44" s="15"/>
      <c r="F44" s="18"/>
      <c r="G44" s="2"/>
    </row>
    <row r="45" spans="3:7" ht="41.25" customHeight="1" x14ac:dyDescent="0.25">
      <c r="C45" s="13" t="s">
        <v>103</v>
      </c>
      <c r="D45" s="16">
        <v>960000</v>
      </c>
      <c r="E45" s="15"/>
      <c r="F45" s="18"/>
      <c r="G45" s="2"/>
    </row>
    <row r="46" spans="3:7" ht="21.95" customHeight="1" x14ac:dyDescent="0.25">
      <c r="C46" s="13" t="s">
        <v>591</v>
      </c>
      <c r="D46" s="16">
        <v>750000</v>
      </c>
      <c r="E46" s="15"/>
      <c r="F46" s="18"/>
      <c r="G46" s="2"/>
    </row>
    <row r="47" spans="3:7" ht="21.95" customHeight="1" x14ac:dyDescent="0.25">
      <c r="C47" s="13" t="s">
        <v>14</v>
      </c>
      <c r="D47" s="16">
        <v>1810000</v>
      </c>
      <c r="E47" s="15"/>
      <c r="F47" s="18"/>
      <c r="G47" s="2"/>
    </row>
    <row r="48" spans="3:7" ht="21.95" customHeight="1" x14ac:dyDescent="0.25">
      <c r="C48" s="13" t="s">
        <v>15</v>
      </c>
      <c r="D48" s="16">
        <v>1000000</v>
      </c>
      <c r="E48" s="15"/>
      <c r="F48" s="18"/>
      <c r="G48" s="2"/>
    </row>
    <row r="49" spans="2:7" ht="27" customHeight="1" x14ac:dyDescent="0.25">
      <c r="C49" s="26" t="s">
        <v>121</v>
      </c>
      <c r="D49" s="61">
        <f>F50-SUM(D33:D48)</f>
        <v>2830600</v>
      </c>
      <c r="E49" s="15"/>
      <c r="F49" s="18"/>
      <c r="G49" s="2"/>
    </row>
    <row r="50" spans="2:7" ht="21.95" customHeight="1" thickBot="1" x14ac:dyDescent="0.3">
      <c r="C50" s="14"/>
      <c r="D50" s="62">
        <f>SUM(D33:D49)</f>
        <v>14253600</v>
      </c>
      <c r="E50" s="28"/>
      <c r="F50" s="62">
        <f>SUM(F33:F49)</f>
        <v>14253600</v>
      </c>
      <c r="G50" s="2"/>
    </row>
    <row r="51" spans="2:7" ht="21.95" customHeight="1" thickTop="1" x14ac:dyDescent="0.25">
      <c r="B51" s="7" t="s">
        <v>105</v>
      </c>
      <c r="C51" s="5"/>
      <c r="D51" s="9"/>
      <c r="E51" s="41"/>
      <c r="F51" s="9"/>
      <c r="G51" s="2"/>
    </row>
    <row r="52" spans="2:7" ht="21.75" customHeight="1" x14ac:dyDescent="0.25">
      <c r="C52" s="367" t="s">
        <v>122</v>
      </c>
      <c r="D52" s="368"/>
      <c r="E52" s="368"/>
      <c r="F52" s="67">
        <v>18000</v>
      </c>
      <c r="G52" s="2"/>
    </row>
    <row r="53" spans="2:7" ht="18" customHeight="1" x14ac:dyDescent="0.25">
      <c r="C53" s="372" t="s">
        <v>132</v>
      </c>
      <c r="D53" s="373"/>
      <c r="E53" s="373"/>
      <c r="F53" s="60"/>
      <c r="G53" s="2"/>
    </row>
    <row r="54" spans="2:7" ht="18" customHeight="1" x14ac:dyDescent="0.25">
      <c r="C54" s="69" t="s">
        <v>123</v>
      </c>
      <c r="D54" s="70"/>
      <c r="E54" s="70"/>
      <c r="F54" s="67">
        <v>56000</v>
      </c>
      <c r="G54" s="2"/>
    </row>
    <row r="55" spans="2:7" ht="18" customHeight="1" x14ac:dyDescent="0.25">
      <c r="C55" s="69" t="s">
        <v>124</v>
      </c>
      <c r="D55" s="70"/>
      <c r="E55" s="70"/>
      <c r="F55" s="67">
        <v>200000</v>
      </c>
      <c r="G55" s="2"/>
    </row>
    <row r="56" spans="2:7" ht="19.5" customHeight="1" x14ac:dyDescent="0.25">
      <c r="C56" s="369" t="s">
        <v>125</v>
      </c>
      <c r="D56" s="370"/>
      <c r="E56" s="68"/>
      <c r="F56" s="67">
        <v>800000</v>
      </c>
      <c r="G56" s="2"/>
    </row>
    <row r="57" spans="2:7" ht="21.95" customHeight="1" x14ac:dyDescent="0.25">
      <c r="C57" s="372" t="s">
        <v>106</v>
      </c>
      <c r="D57" s="373"/>
      <c r="E57" s="373"/>
      <c r="F57" s="60"/>
    </row>
    <row r="58" spans="2:7" ht="21.95" customHeight="1" x14ac:dyDescent="0.25">
      <c r="C58" s="374" t="s">
        <v>133</v>
      </c>
      <c r="D58" s="375"/>
      <c r="E58" s="375"/>
      <c r="F58" s="67">
        <v>50000</v>
      </c>
    </row>
    <row r="59" spans="2:7" ht="24" customHeight="1" x14ac:dyDescent="0.25">
      <c r="B59" s="1"/>
      <c r="C59" s="369" t="s">
        <v>134</v>
      </c>
      <c r="D59" s="370"/>
      <c r="E59" s="370"/>
      <c r="F59" s="67">
        <v>100000</v>
      </c>
    </row>
    <row r="60" spans="2:7" ht="21.95" customHeight="1" x14ac:dyDescent="0.25">
      <c r="B60" s="1"/>
      <c r="C60" s="367" t="s">
        <v>129</v>
      </c>
      <c r="D60" s="368"/>
      <c r="E60" s="376"/>
      <c r="F60" s="67">
        <v>85500</v>
      </c>
    </row>
    <row r="61" spans="2:7" ht="21.95" customHeight="1" x14ac:dyDescent="0.25">
      <c r="B61" s="1"/>
      <c r="C61" s="365" t="s">
        <v>130</v>
      </c>
      <c r="D61" s="365"/>
      <c r="E61" s="365"/>
      <c r="F61" s="67">
        <v>40000</v>
      </c>
    </row>
    <row r="62" spans="2:7" ht="21.95" customHeight="1" x14ac:dyDescent="0.25">
      <c r="B62" s="1"/>
      <c r="C62" s="365" t="s">
        <v>131</v>
      </c>
      <c r="D62" s="365"/>
      <c r="E62" s="365"/>
      <c r="F62" s="67">
        <v>80000</v>
      </c>
    </row>
    <row r="63" spans="2:7" ht="21.95" customHeight="1" x14ac:dyDescent="0.25">
      <c r="B63" s="1" t="s">
        <v>107</v>
      </c>
    </row>
    <row r="64" spans="2:7" ht="36.75" customHeight="1" x14ac:dyDescent="0.25">
      <c r="C64" s="32" t="s">
        <v>3</v>
      </c>
      <c r="D64" s="25" t="s">
        <v>16</v>
      </c>
      <c r="E64" s="42" t="s">
        <v>60</v>
      </c>
      <c r="F64" s="57"/>
    </row>
    <row r="65" spans="2:6" ht="21.95" customHeight="1" x14ac:dyDescent="0.25">
      <c r="C65" s="36" t="s">
        <v>17</v>
      </c>
      <c r="D65" s="22">
        <v>0.15</v>
      </c>
      <c r="E65" s="27">
        <v>0.4</v>
      </c>
      <c r="F65" s="58"/>
    </row>
    <row r="66" spans="2:6" ht="21.95" customHeight="1" x14ac:dyDescent="0.25">
      <c r="C66" s="36" t="s">
        <v>40</v>
      </c>
      <c r="D66" s="16">
        <v>3240000</v>
      </c>
      <c r="E66" s="16">
        <v>2160000</v>
      </c>
      <c r="F66" s="40"/>
    </row>
    <row r="67" spans="2:6" ht="21.95" customHeight="1" x14ac:dyDescent="0.25">
      <c r="B67" s="1"/>
      <c r="C67" s="36" t="s">
        <v>37</v>
      </c>
      <c r="D67" s="16">
        <v>648000</v>
      </c>
      <c r="E67" s="16">
        <v>432000</v>
      </c>
      <c r="F67" s="40"/>
    </row>
    <row r="68" spans="2:6" ht="24" customHeight="1" x14ac:dyDescent="0.25">
      <c r="C68" s="36" t="s">
        <v>38</v>
      </c>
      <c r="D68" s="16">
        <v>-1350000</v>
      </c>
      <c r="E68" s="16">
        <v>-900000</v>
      </c>
      <c r="F68" s="59"/>
    </row>
    <row r="69" spans="2:6" ht="21.95" customHeight="1" x14ac:dyDescent="0.25">
      <c r="C69" s="36" t="s">
        <v>36</v>
      </c>
      <c r="D69" s="16">
        <v>432000</v>
      </c>
      <c r="E69" s="16">
        <v>288000</v>
      </c>
      <c r="F69" s="40"/>
    </row>
    <row r="70" spans="2:6" ht="23.25" customHeight="1" x14ac:dyDescent="0.25">
      <c r="C70" s="36" t="s">
        <v>61</v>
      </c>
      <c r="D70" s="16">
        <v>-270000</v>
      </c>
      <c r="E70" s="16">
        <v>-180000</v>
      </c>
      <c r="F70" s="40"/>
    </row>
    <row r="71" spans="2:6" ht="21.95" customHeight="1" x14ac:dyDescent="0.25">
      <c r="C71" s="43" t="s">
        <v>41</v>
      </c>
      <c r="D71" s="61">
        <f>SUM(D66:D70)</f>
        <v>2700000</v>
      </c>
      <c r="E71" s="61">
        <f>SUM(E66:E70)</f>
        <v>1800000</v>
      </c>
      <c r="F71" s="40"/>
    </row>
    <row r="72" spans="2:6" ht="21.95" customHeight="1" x14ac:dyDescent="0.25">
      <c r="C72" s="64" t="s">
        <v>71</v>
      </c>
      <c r="D72" s="9"/>
      <c r="E72" s="40"/>
      <c r="F72" s="39"/>
    </row>
    <row r="73" spans="2:6" ht="21.95" customHeight="1" x14ac:dyDescent="0.25">
      <c r="C73" s="371" t="s">
        <v>39</v>
      </c>
      <c r="D73" s="371"/>
      <c r="E73" s="371"/>
      <c r="F73" s="371"/>
    </row>
    <row r="74" spans="2:6" ht="21.95" customHeight="1" x14ac:dyDescent="0.25">
      <c r="C74" s="26" t="s">
        <v>0</v>
      </c>
      <c r="D74" s="25" t="s">
        <v>2</v>
      </c>
      <c r="E74" s="26" t="s">
        <v>3</v>
      </c>
      <c r="F74" s="25" t="s">
        <v>2</v>
      </c>
    </row>
    <row r="75" spans="2:6" ht="50.25" customHeight="1" x14ac:dyDescent="0.25">
      <c r="C75" s="13" t="s">
        <v>138</v>
      </c>
      <c r="D75" s="16">
        <v>15000000</v>
      </c>
      <c r="E75" s="19" t="s">
        <v>18</v>
      </c>
      <c r="F75" s="16">
        <v>4500000</v>
      </c>
    </row>
    <row r="76" spans="2:6" ht="21.95" customHeight="1" x14ac:dyDescent="0.25">
      <c r="C76" s="13" t="s">
        <v>48</v>
      </c>
      <c r="D76" s="16">
        <v>1275000</v>
      </c>
      <c r="E76" s="19" t="s">
        <v>20</v>
      </c>
      <c r="F76" s="16">
        <v>9000000</v>
      </c>
    </row>
    <row r="77" spans="2:6" ht="24.75" customHeight="1" x14ac:dyDescent="0.25">
      <c r="C77" s="13" t="s">
        <v>19</v>
      </c>
      <c r="D77" s="16">
        <v>525000</v>
      </c>
      <c r="E77" s="19" t="s">
        <v>49</v>
      </c>
      <c r="F77" s="16">
        <v>900000</v>
      </c>
    </row>
    <row r="78" spans="2:6" ht="21.75" customHeight="1" x14ac:dyDescent="0.25">
      <c r="C78" s="165" t="s">
        <v>210</v>
      </c>
      <c r="D78" s="66">
        <f>1100000-375000</f>
        <v>725000</v>
      </c>
      <c r="E78" s="19" t="s">
        <v>21</v>
      </c>
      <c r="F78" s="66">
        <f>+F26</f>
        <v>1100000</v>
      </c>
    </row>
    <row r="79" spans="2:6" ht="22.5" customHeight="1" x14ac:dyDescent="0.25">
      <c r="C79" s="36"/>
      <c r="D79" s="16"/>
      <c r="E79" s="19" t="s">
        <v>22</v>
      </c>
      <c r="F79" s="16">
        <v>750000</v>
      </c>
    </row>
    <row r="80" spans="2:6" ht="22.5" customHeight="1" x14ac:dyDescent="0.25">
      <c r="C80" s="36"/>
      <c r="D80" s="16"/>
      <c r="E80" s="19" t="s">
        <v>23</v>
      </c>
      <c r="F80" s="16">
        <v>150000</v>
      </c>
    </row>
    <row r="81" spans="1:6" ht="22.5" customHeight="1" x14ac:dyDescent="0.25">
      <c r="C81" s="36"/>
      <c r="D81" s="16"/>
      <c r="E81" s="71" t="s">
        <v>24</v>
      </c>
      <c r="F81" s="45">
        <v>1125000</v>
      </c>
    </row>
    <row r="82" spans="1:6" ht="21.95" customHeight="1" thickBot="1" x14ac:dyDescent="0.3">
      <c r="C82" s="14"/>
      <c r="D82" s="65">
        <f>SUM(D75:D81)</f>
        <v>17525000</v>
      </c>
      <c r="E82" s="17"/>
      <c r="F82" s="65">
        <f>SUM(F75:F81)</f>
        <v>17525000</v>
      </c>
    </row>
    <row r="83" spans="1:6" ht="21.95" customHeight="1" thickTop="1" x14ac:dyDescent="0.25">
      <c r="B83" s="47" t="s">
        <v>109</v>
      </c>
      <c r="C83" s="33"/>
      <c r="D83" s="6"/>
    </row>
    <row r="84" spans="1:6" ht="21.95" customHeight="1" x14ac:dyDescent="0.25">
      <c r="C84" s="37" t="s">
        <v>50</v>
      </c>
      <c r="D84" s="362" t="s">
        <v>108</v>
      </c>
      <c r="E84" s="362"/>
      <c r="F84" s="362"/>
    </row>
    <row r="85" spans="1:6" ht="21.95" customHeight="1" x14ac:dyDescent="0.25">
      <c r="C85" s="37" t="s">
        <v>51</v>
      </c>
      <c r="D85" s="362" t="s">
        <v>582</v>
      </c>
      <c r="E85" s="362"/>
      <c r="F85" s="362"/>
    </row>
    <row r="86" spans="1:6" ht="21.95" customHeight="1" x14ac:dyDescent="0.25">
      <c r="B86" s="47" t="s">
        <v>110</v>
      </c>
      <c r="C86" s="33"/>
      <c r="D86" s="6"/>
    </row>
    <row r="87" spans="1:6" ht="21.95" customHeight="1" x14ac:dyDescent="0.25">
      <c r="C87" s="361" t="s">
        <v>25</v>
      </c>
      <c r="D87" s="361"/>
      <c r="E87" s="16">
        <v>2050000</v>
      </c>
    </row>
    <row r="88" spans="1:6" ht="21.95" customHeight="1" x14ac:dyDescent="0.25">
      <c r="C88" s="361" t="s">
        <v>26</v>
      </c>
      <c r="D88" s="361"/>
      <c r="E88" s="16">
        <v>2000000</v>
      </c>
    </row>
    <row r="89" spans="1:6" ht="21.95" customHeight="1" x14ac:dyDescent="0.25">
      <c r="C89" s="361" t="s">
        <v>27</v>
      </c>
      <c r="D89" s="361"/>
      <c r="E89" s="16">
        <v>20000</v>
      </c>
    </row>
    <row r="90" spans="1:6" ht="21.95" customHeight="1" x14ac:dyDescent="0.25">
      <c r="C90" s="361" t="s">
        <v>28</v>
      </c>
      <c r="D90" s="361"/>
      <c r="E90" s="16">
        <v>50000</v>
      </c>
    </row>
    <row r="91" spans="1:6" ht="21.75" customHeight="1" x14ac:dyDescent="0.25">
      <c r="C91" s="361" t="s">
        <v>29</v>
      </c>
      <c r="D91" s="361"/>
      <c r="E91" s="16">
        <v>121000</v>
      </c>
    </row>
    <row r="92" spans="1:6" ht="23.25" customHeight="1" x14ac:dyDescent="0.25">
      <c r="A92" s="34"/>
      <c r="B92" s="48" t="s">
        <v>111</v>
      </c>
      <c r="C92" s="35"/>
      <c r="D92" s="35"/>
      <c r="E92" s="9"/>
    </row>
    <row r="93" spans="1:6" ht="33.75" customHeight="1" x14ac:dyDescent="0.25">
      <c r="A93" s="34"/>
      <c r="B93" s="34"/>
      <c r="C93" s="362" t="s">
        <v>112</v>
      </c>
      <c r="D93" s="362"/>
      <c r="E93" s="362"/>
      <c r="F93" s="16">
        <v>4000000</v>
      </c>
    </row>
    <row r="94" spans="1:6" ht="33.75" customHeight="1" x14ac:dyDescent="0.25">
      <c r="A94" s="48" t="s">
        <v>113</v>
      </c>
      <c r="B94" s="34"/>
      <c r="C94" s="35"/>
      <c r="D94" s="35"/>
      <c r="E94" s="9"/>
    </row>
    <row r="95" spans="1:6" ht="36" customHeight="1" x14ac:dyDescent="0.25">
      <c r="A95" s="34"/>
      <c r="B95" s="34"/>
      <c r="C95" s="362" t="s">
        <v>114</v>
      </c>
      <c r="D95" s="362"/>
      <c r="E95" s="16">
        <v>40000</v>
      </c>
    </row>
    <row r="96" spans="1:6" ht="33" customHeight="1" x14ac:dyDescent="0.25">
      <c r="A96" s="34"/>
      <c r="B96" s="34"/>
      <c r="C96" s="362" t="s">
        <v>115</v>
      </c>
      <c r="D96" s="362"/>
      <c r="E96" s="16">
        <v>125000</v>
      </c>
    </row>
    <row r="97" spans="1:5" ht="32.25" customHeight="1" x14ac:dyDescent="0.25">
      <c r="B97" s="34"/>
      <c r="C97" s="365" t="s">
        <v>74</v>
      </c>
      <c r="D97" s="366"/>
      <c r="E97" s="16">
        <v>369000</v>
      </c>
    </row>
    <row r="98" spans="1:5" ht="21.95" customHeight="1" x14ac:dyDescent="0.25">
      <c r="C98" s="363" t="s">
        <v>135</v>
      </c>
      <c r="D98" s="364"/>
      <c r="E98" s="16">
        <v>120000</v>
      </c>
    </row>
    <row r="99" spans="1:5" ht="54" customHeight="1" x14ac:dyDescent="0.25">
      <c r="C99" s="363" t="s">
        <v>136</v>
      </c>
      <c r="D99" s="364"/>
      <c r="E99" s="16">
        <v>215000</v>
      </c>
    </row>
    <row r="100" spans="1:5" ht="21.95" customHeight="1" x14ac:dyDescent="0.25">
      <c r="A100" s="34" t="s">
        <v>66</v>
      </c>
      <c r="C100" s="34"/>
      <c r="D100" s="34"/>
      <c r="E100" s="11"/>
    </row>
    <row r="101" spans="1:5" ht="21.95" customHeight="1" x14ac:dyDescent="0.25">
      <c r="C101" s="37" t="s">
        <v>30</v>
      </c>
      <c r="D101" s="20" t="s">
        <v>116</v>
      </c>
      <c r="E101" s="20" t="s">
        <v>117</v>
      </c>
    </row>
    <row r="102" spans="1:5" ht="21.95" customHeight="1" x14ac:dyDescent="0.25">
      <c r="C102" s="37" t="s">
        <v>31</v>
      </c>
      <c r="D102" s="21">
        <v>43799</v>
      </c>
      <c r="E102" s="21">
        <v>43799</v>
      </c>
    </row>
    <row r="103" spans="1:5" ht="21.95" customHeight="1" x14ac:dyDescent="0.25">
      <c r="C103" s="37" t="s">
        <v>32</v>
      </c>
      <c r="D103" s="16">
        <v>40000</v>
      </c>
      <c r="E103" s="16">
        <v>45000</v>
      </c>
    </row>
    <row r="104" spans="1:5" ht="21.95" customHeight="1" x14ac:dyDescent="0.25">
      <c r="A104" s="48" t="s">
        <v>73</v>
      </c>
      <c r="C104" s="34"/>
      <c r="D104" s="34"/>
    </row>
    <row r="105" spans="1:5" ht="21.95" customHeight="1" x14ac:dyDescent="0.25">
      <c r="C105" s="37" t="s">
        <v>42</v>
      </c>
      <c r="D105" s="12" t="s">
        <v>118</v>
      </c>
      <c r="E105" s="24" t="s">
        <v>62</v>
      </c>
    </row>
    <row r="106" spans="1:5" ht="21.95" customHeight="1" x14ac:dyDescent="0.25">
      <c r="C106" s="37" t="s">
        <v>33</v>
      </c>
      <c r="D106" s="12" t="s">
        <v>119</v>
      </c>
      <c r="E106" s="24" t="s">
        <v>63</v>
      </c>
    </row>
    <row r="107" spans="1:5" ht="21.95" customHeight="1" x14ac:dyDescent="0.25">
      <c r="B107" s="34"/>
      <c r="C107" s="37" t="s">
        <v>34</v>
      </c>
      <c r="D107" s="16">
        <v>200000</v>
      </c>
      <c r="E107" s="16">
        <v>41000</v>
      </c>
    </row>
    <row r="108" spans="1:5" ht="21.95" customHeight="1" x14ac:dyDescent="0.25">
      <c r="A108" s="34" t="s">
        <v>67</v>
      </c>
      <c r="B108" s="34"/>
      <c r="C108" s="34"/>
      <c r="D108" s="4"/>
      <c r="E108" s="8"/>
    </row>
    <row r="109" spans="1:5" ht="21.95" customHeight="1" x14ac:dyDescent="0.25">
      <c r="A109" s="34"/>
      <c r="B109" s="34"/>
      <c r="C109" s="37" t="s">
        <v>35</v>
      </c>
      <c r="D109" s="12" t="s">
        <v>65</v>
      </c>
      <c r="E109" s="24" t="s">
        <v>64</v>
      </c>
    </row>
    <row r="110" spans="1:5" ht="21.95" customHeight="1" x14ac:dyDescent="0.25">
      <c r="C110" s="37" t="s">
        <v>44</v>
      </c>
      <c r="D110" s="16" t="s">
        <v>45</v>
      </c>
      <c r="E110" s="263" t="s">
        <v>46</v>
      </c>
    </row>
    <row r="111" spans="1:5" ht="15.75" x14ac:dyDescent="0.25">
      <c r="C111" s="38" t="s">
        <v>72</v>
      </c>
      <c r="D111" s="31" t="s">
        <v>52</v>
      </c>
      <c r="E111" s="24"/>
    </row>
    <row r="112" spans="1:5" ht="21.95" customHeight="1" x14ac:dyDescent="0.25">
      <c r="C112" s="4"/>
      <c r="D112" s="4"/>
    </row>
  </sheetData>
  <mergeCells count="34">
    <mergeCell ref="D2:F2"/>
    <mergeCell ref="D3:F3"/>
    <mergeCell ref="D4:F4"/>
    <mergeCell ref="D5:F5"/>
    <mergeCell ref="D6:F6"/>
    <mergeCell ref="D7:F7"/>
    <mergeCell ref="C8:F8"/>
    <mergeCell ref="C9:F9"/>
    <mergeCell ref="C21:F21"/>
    <mergeCell ref="C31:F31"/>
    <mergeCell ref="C19:E19"/>
    <mergeCell ref="C52:E52"/>
    <mergeCell ref="C56:D56"/>
    <mergeCell ref="D85:F85"/>
    <mergeCell ref="C87:D87"/>
    <mergeCell ref="C88:D88"/>
    <mergeCell ref="C73:F73"/>
    <mergeCell ref="C62:E62"/>
    <mergeCell ref="C57:E57"/>
    <mergeCell ref="C59:E59"/>
    <mergeCell ref="C58:E58"/>
    <mergeCell ref="C53:E53"/>
    <mergeCell ref="C60:E60"/>
    <mergeCell ref="C61:E61"/>
    <mergeCell ref="C89:D89"/>
    <mergeCell ref="C90:D90"/>
    <mergeCell ref="D84:F84"/>
    <mergeCell ref="C99:D99"/>
    <mergeCell ref="C97:D97"/>
    <mergeCell ref="C96:D96"/>
    <mergeCell ref="C98:D98"/>
    <mergeCell ref="C93:E93"/>
    <mergeCell ref="C95:D95"/>
    <mergeCell ref="C91:D91"/>
  </mergeCells>
  <pageMargins left="0" right="0" top="0" bottom="0" header="0" footer="0"/>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0"/>
  <sheetViews>
    <sheetView tabSelected="1" zoomScale="130" zoomScaleNormal="130" workbookViewId="0">
      <selection activeCell="E4" sqref="E4"/>
    </sheetView>
  </sheetViews>
  <sheetFormatPr defaultColWidth="15.7109375" defaultRowHeight="20.100000000000001" customHeight="1" x14ac:dyDescent="0.2"/>
  <cols>
    <col min="1" max="1" width="5.7109375" style="72" customWidth="1"/>
    <col min="2" max="2" width="12.42578125" style="72" customWidth="1"/>
    <col min="3" max="3" width="31.5703125" style="72" customWidth="1"/>
    <col min="4" max="4" width="15.7109375" style="72"/>
    <col min="5" max="5" width="16.28515625" style="72" customWidth="1"/>
    <col min="6" max="6" width="18.140625" style="72" customWidth="1"/>
    <col min="7" max="16384" width="15.7109375" style="72"/>
  </cols>
  <sheetData>
    <row r="1" spans="1:7" s="105" customFormat="1" ht="20.25" customHeight="1" x14ac:dyDescent="0.25">
      <c r="A1" s="119"/>
      <c r="B1" s="120" t="s">
        <v>198</v>
      </c>
      <c r="C1" s="383" t="s">
        <v>190</v>
      </c>
      <c r="D1" s="383"/>
      <c r="E1" s="121" t="s">
        <v>199</v>
      </c>
      <c r="F1" s="122" t="s">
        <v>189</v>
      </c>
      <c r="G1" s="104"/>
    </row>
    <row r="2" spans="1:7" s="105" customFormat="1" ht="21.75" customHeight="1" thickBot="1" x14ac:dyDescent="0.3">
      <c r="A2" s="123"/>
      <c r="B2" s="160" t="s">
        <v>197</v>
      </c>
      <c r="C2" s="124" t="s">
        <v>200</v>
      </c>
      <c r="D2" s="124" t="s">
        <v>191</v>
      </c>
      <c r="E2" s="125" t="s">
        <v>83</v>
      </c>
      <c r="F2" s="163" t="s">
        <v>203</v>
      </c>
      <c r="G2" s="104"/>
    </row>
    <row r="3" spans="1:7" ht="16.5" customHeight="1" x14ac:dyDescent="0.25">
      <c r="A3" s="126"/>
      <c r="B3" s="127" t="s">
        <v>139</v>
      </c>
      <c r="C3" s="128"/>
      <c r="D3" s="128"/>
      <c r="E3" s="128"/>
      <c r="F3" s="151"/>
    </row>
    <row r="4" spans="1:7" s="73" customFormat="1" ht="18.95" customHeight="1" x14ac:dyDescent="0.2">
      <c r="A4" s="129"/>
      <c r="B4" s="130"/>
      <c r="C4" s="81" t="s">
        <v>140</v>
      </c>
      <c r="D4" s="80" t="s">
        <v>141</v>
      </c>
      <c r="E4" s="81">
        <f>+'501'!E87</f>
        <v>2050000</v>
      </c>
      <c r="F4" s="152"/>
    </row>
    <row r="5" spans="1:7" s="73" customFormat="1" ht="15.75" customHeight="1" x14ac:dyDescent="0.2">
      <c r="A5" s="129"/>
      <c r="B5" s="81"/>
      <c r="C5" s="81" t="s">
        <v>142</v>
      </c>
      <c r="D5" s="81"/>
      <c r="E5" s="75">
        <f>+'501'!E90*-1</f>
        <v>-50000</v>
      </c>
      <c r="F5" s="152"/>
    </row>
    <row r="6" spans="1:7" s="73" customFormat="1" ht="18.95" customHeight="1" x14ac:dyDescent="0.2">
      <c r="A6" s="131"/>
      <c r="B6" s="81"/>
      <c r="C6" s="81"/>
      <c r="D6" s="80" t="s">
        <v>143</v>
      </c>
      <c r="E6" s="81">
        <f>E4+E5</f>
        <v>2000000</v>
      </c>
      <c r="F6" s="152"/>
    </row>
    <row r="7" spans="1:7" s="73" customFormat="1" ht="18.95" customHeight="1" x14ac:dyDescent="0.2">
      <c r="A7" s="129"/>
      <c r="B7" s="130"/>
      <c r="C7" s="81" t="s">
        <v>594</v>
      </c>
      <c r="D7" s="83">
        <f>ROUND(E6*0.3,0)</f>
        <v>600000</v>
      </c>
      <c r="E7" s="81"/>
      <c r="F7" s="152"/>
    </row>
    <row r="8" spans="1:7" s="73" customFormat="1" ht="18.95" customHeight="1" x14ac:dyDescent="0.25">
      <c r="A8" s="129"/>
      <c r="B8" s="81"/>
      <c r="C8" s="81" t="s">
        <v>144</v>
      </c>
      <c r="D8" s="77">
        <f>+'501'!E91</f>
        <v>121000</v>
      </c>
      <c r="E8" s="75">
        <f>(D7+D8)*-1</f>
        <v>-721000</v>
      </c>
      <c r="F8" s="153">
        <f>E6+E8</f>
        <v>1279000</v>
      </c>
    </row>
    <row r="9" spans="1:7" s="73" customFormat="1" ht="18.95" customHeight="1" x14ac:dyDescent="0.25">
      <c r="A9" s="129"/>
      <c r="B9" s="81"/>
      <c r="C9" s="81"/>
      <c r="D9" s="83"/>
      <c r="E9" s="81"/>
      <c r="F9" s="153"/>
    </row>
    <row r="10" spans="1:7" s="73" customFormat="1" ht="18.95" customHeight="1" x14ac:dyDescent="0.25">
      <c r="A10" s="129"/>
      <c r="B10" s="132" t="s">
        <v>150</v>
      </c>
      <c r="C10" s="81"/>
      <c r="D10" s="81"/>
      <c r="E10" s="81"/>
      <c r="F10" s="152"/>
    </row>
    <row r="11" spans="1:7" s="73" customFormat="1" ht="18.95" customHeight="1" x14ac:dyDescent="0.2">
      <c r="A11" s="129"/>
      <c r="B11" s="133">
        <f>+E40</f>
        <v>2830600</v>
      </c>
      <c r="C11" s="81" t="s">
        <v>188</v>
      </c>
      <c r="D11" s="81"/>
      <c r="E11" s="81">
        <f>+E51</f>
        <v>4737350</v>
      </c>
      <c r="F11" s="152"/>
    </row>
    <row r="12" spans="1:7" s="73" customFormat="1" ht="18.95" customHeight="1" x14ac:dyDescent="0.25">
      <c r="A12" s="129"/>
      <c r="B12" s="81"/>
      <c r="C12" s="134" t="s">
        <v>187</v>
      </c>
      <c r="D12" s="135"/>
      <c r="E12" s="75">
        <f>MIN(E50,D55)*-1</f>
        <v>-960000</v>
      </c>
      <c r="F12" s="153">
        <f>E11+E12</f>
        <v>3777350</v>
      </c>
    </row>
    <row r="13" spans="1:7" s="73" customFormat="1" ht="18.95" customHeight="1" x14ac:dyDescent="0.25">
      <c r="A13" s="129"/>
      <c r="B13" s="132" t="s">
        <v>145</v>
      </c>
      <c r="C13" s="81"/>
      <c r="E13" s="81"/>
      <c r="F13" s="152"/>
    </row>
    <row r="14" spans="1:7" s="73" customFormat="1" ht="18.95" customHeight="1" x14ac:dyDescent="0.2">
      <c r="A14" s="136"/>
      <c r="B14" s="79">
        <v>43809</v>
      </c>
      <c r="C14" s="81" t="s">
        <v>597</v>
      </c>
      <c r="D14" s="162">
        <f>+'501'!F93</f>
        <v>4000000</v>
      </c>
      <c r="E14" s="83" t="s">
        <v>202</v>
      </c>
      <c r="F14" s="152"/>
    </row>
    <row r="15" spans="1:7" s="73" customFormat="1" ht="18.95" customHeight="1" x14ac:dyDescent="0.2">
      <c r="A15" s="129"/>
      <c r="B15" s="137"/>
      <c r="C15" s="81" t="s">
        <v>146</v>
      </c>
      <c r="D15" s="162" t="e">
        <f>+'501'!#REF!</f>
        <v>#REF!</v>
      </c>
      <c r="E15" s="81"/>
      <c r="F15" s="152"/>
    </row>
    <row r="16" spans="1:7" s="73" customFormat="1" ht="18.95" customHeight="1" x14ac:dyDescent="0.25">
      <c r="A16" s="129"/>
      <c r="B16" s="137"/>
      <c r="C16" s="81" t="s">
        <v>201</v>
      </c>
      <c r="D16" s="162" t="e">
        <f>+'501'!#REF!</f>
        <v>#REF!</v>
      </c>
      <c r="E16" s="161"/>
      <c r="F16" s="154" t="s">
        <v>147</v>
      </c>
    </row>
    <row r="17" spans="1:6" s="73" customFormat="1" ht="18.95" customHeight="1" x14ac:dyDescent="0.25">
      <c r="A17" s="129"/>
      <c r="B17" s="132" t="s">
        <v>148</v>
      </c>
      <c r="C17" s="81"/>
      <c r="D17" s="81"/>
      <c r="E17" s="81"/>
      <c r="F17" s="152"/>
    </row>
    <row r="18" spans="1:6" s="73" customFormat="1" ht="20.100000000000001" customHeight="1" x14ac:dyDescent="0.2">
      <c r="A18" s="138"/>
      <c r="B18" s="81"/>
      <c r="C18" s="81" t="s">
        <v>596</v>
      </c>
      <c r="D18" s="81"/>
      <c r="E18" s="81">
        <f>+'501'!E95</f>
        <v>40000</v>
      </c>
      <c r="F18" s="152"/>
    </row>
    <row r="19" spans="1:6" s="73" customFormat="1" ht="20.100000000000001" customHeight="1" x14ac:dyDescent="0.25">
      <c r="A19" s="139"/>
      <c r="B19" s="81"/>
      <c r="C19" s="81" t="s">
        <v>149</v>
      </c>
      <c r="D19" s="80">
        <f>+'501'!E97</f>
        <v>369000</v>
      </c>
      <c r="E19" s="81">
        <f>ROUND(D19/90*100,0)</f>
        <v>410000</v>
      </c>
      <c r="F19" s="153"/>
    </row>
    <row r="20" spans="1:6" s="73" customFormat="1" ht="20.100000000000001" customHeight="1" x14ac:dyDescent="0.25">
      <c r="A20" s="139"/>
      <c r="B20" s="81"/>
      <c r="C20" s="81" t="s">
        <v>595</v>
      </c>
      <c r="D20" s="81"/>
      <c r="E20" s="75">
        <f>+'501'!E96</f>
        <v>125000</v>
      </c>
      <c r="F20" s="153">
        <f>SUM(E18:E20)</f>
        <v>575000</v>
      </c>
    </row>
    <row r="21" spans="1:6" s="73" customFormat="1" ht="20.100000000000001" customHeight="1" x14ac:dyDescent="0.2">
      <c r="A21" s="140"/>
      <c r="B21" s="81"/>
      <c r="C21" s="81"/>
      <c r="D21" s="81"/>
      <c r="E21" s="81"/>
      <c r="F21" s="155"/>
    </row>
    <row r="22" spans="1:6" s="73" customFormat="1" ht="20.100000000000001" customHeight="1" x14ac:dyDescent="0.25">
      <c r="A22" s="140"/>
      <c r="B22" s="80"/>
      <c r="C22" s="81"/>
      <c r="D22" s="141"/>
      <c r="E22" s="142" t="s">
        <v>164</v>
      </c>
      <c r="F22" s="153">
        <f>SUM(F3:F21)</f>
        <v>5631350</v>
      </c>
    </row>
    <row r="23" spans="1:6" s="73" customFormat="1" ht="20.100000000000001" customHeight="1" x14ac:dyDescent="0.2">
      <c r="A23" s="143"/>
      <c r="B23" s="80"/>
      <c r="C23" s="130" t="s">
        <v>184</v>
      </c>
      <c r="D23" s="81">
        <f>+'501'!E99</f>
        <v>215000</v>
      </c>
      <c r="E23" s="83"/>
      <c r="F23" s="152"/>
    </row>
    <row r="24" spans="1:6" s="73" customFormat="1" ht="20.100000000000001" customHeight="1" x14ac:dyDescent="0.2">
      <c r="A24" s="143"/>
      <c r="B24" s="80"/>
      <c r="C24" s="130" t="s">
        <v>209</v>
      </c>
      <c r="D24" s="83" t="s">
        <v>202</v>
      </c>
      <c r="E24" s="83"/>
      <c r="F24" s="152"/>
    </row>
    <row r="25" spans="1:6" s="73" customFormat="1" ht="20.100000000000001" customHeight="1" x14ac:dyDescent="0.2">
      <c r="A25" s="143"/>
      <c r="B25" s="80"/>
      <c r="C25" s="81" t="s">
        <v>185</v>
      </c>
      <c r="D25" s="75">
        <f>+'501'!E98</f>
        <v>120000</v>
      </c>
      <c r="E25" s="83"/>
      <c r="F25" s="152">
        <f>(D23+D25)*-1</f>
        <v>-335000</v>
      </c>
    </row>
    <row r="26" spans="1:6" s="73" customFormat="1" ht="20.100000000000001" customHeight="1" thickBot="1" x14ac:dyDescent="0.3">
      <c r="A26" s="140"/>
      <c r="B26" s="80"/>
      <c r="C26" s="81"/>
      <c r="D26" s="144"/>
      <c r="E26" s="142" t="s">
        <v>165</v>
      </c>
      <c r="F26" s="156">
        <f>F22+F25</f>
        <v>5296350</v>
      </c>
    </row>
    <row r="27" spans="1:6" s="73" customFormat="1" ht="22.5" customHeight="1" thickTop="1" x14ac:dyDescent="0.2">
      <c r="A27" s="140"/>
      <c r="B27" s="80"/>
      <c r="C27" s="164" t="s">
        <v>166</v>
      </c>
      <c r="D27" s="145">
        <v>0.3</v>
      </c>
      <c r="E27" s="81">
        <f>F26*D27</f>
        <v>1588905</v>
      </c>
      <c r="F27" s="152"/>
    </row>
    <row r="28" spans="1:6" s="73" customFormat="1" ht="22.5" customHeight="1" x14ac:dyDescent="0.2">
      <c r="A28" s="140"/>
      <c r="B28" s="80"/>
      <c r="C28" s="166" t="s">
        <v>208</v>
      </c>
      <c r="D28" s="167">
        <v>0.12</v>
      </c>
      <c r="E28" s="81"/>
      <c r="F28" s="152"/>
    </row>
    <row r="29" spans="1:6" s="73" customFormat="1" ht="20.100000000000001" customHeight="1" x14ac:dyDescent="0.2">
      <c r="A29" s="140"/>
      <c r="B29" s="80"/>
      <c r="C29" s="164" t="s">
        <v>167</v>
      </c>
      <c r="D29" s="145">
        <v>0.04</v>
      </c>
      <c r="E29" s="75">
        <f>ROUND(E27*4%,0)</f>
        <v>63556</v>
      </c>
      <c r="F29" s="152"/>
    </row>
    <row r="30" spans="1:6" s="73" customFormat="1" ht="20.100000000000001" customHeight="1" x14ac:dyDescent="0.25">
      <c r="A30" s="140"/>
      <c r="B30" s="80"/>
      <c r="C30" s="81"/>
      <c r="D30" s="145"/>
      <c r="E30" s="142" t="s">
        <v>168</v>
      </c>
      <c r="F30" s="157">
        <f>E27+E29+E28</f>
        <v>1652461</v>
      </c>
    </row>
    <row r="31" spans="1:6" s="73" customFormat="1" ht="20.100000000000001" customHeight="1" x14ac:dyDescent="0.2">
      <c r="A31" s="140"/>
      <c r="B31" s="81"/>
      <c r="C31" s="81" t="s">
        <v>169</v>
      </c>
      <c r="D31" s="81">
        <f>+'501'!D107</f>
        <v>200000</v>
      </c>
      <c r="E31" s="81"/>
      <c r="F31" s="152"/>
    </row>
    <row r="32" spans="1:6" s="73" customFormat="1" ht="20.100000000000001" customHeight="1" x14ac:dyDescent="0.2">
      <c r="A32" s="140"/>
      <c r="B32" s="81"/>
      <c r="C32" s="81" t="s">
        <v>170</v>
      </c>
      <c r="D32" s="75">
        <f>+'501'!E107</f>
        <v>41000</v>
      </c>
      <c r="E32" s="81">
        <f>(D31+D32)*-1</f>
        <v>-241000</v>
      </c>
      <c r="F32" s="152"/>
    </row>
    <row r="33" spans="1:6" s="73" customFormat="1" ht="28.5" customHeight="1" x14ac:dyDescent="0.2">
      <c r="A33" s="140"/>
      <c r="B33" s="79">
        <f>+'501'!D102</f>
        <v>43799</v>
      </c>
      <c r="C33" s="81" t="s">
        <v>171</v>
      </c>
      <c r="D33" s="81">
        <f>+'501'!D103</f>
        <v>40000</v>
      </c>
      <c r="E33" s="81"/>
      <c r="F33" s="152"/>
    </row>
    <row r="34" spans="1:6" s="73" customFormat="1" ht="15.75" customHeight="1" x14ac:dyDescent="0.2">
      <c r="A34" s="140"/>
      <c r="B34" s="79">
        <f>+'501'!E102</f>
        <v>43799</v>
      </c>
      <c r="C34" s="81" t="s">
        <v>171</v>
      </c>
      <c r="D34" s="75">
        <f>+'501'!E103</f>
        <v>45000</v>
      </c>
      <c r="E34" s="75">
        <f>(D33+D34)*-1</f>
        <v>-85000</v>
      </c>
      <c r="F34" s="155">
        <f>E32+E34</f>
        <v>-326000</v>
      </c>
    </row>
    <row r="35" spans="1:6" s="73" customFormat="1" ht="20.100000000000001" customHeight="1" x14ac:dyDescent="0.25">
      <c r="A35" s="140"/>
      <c r="B35" s="80"/>
      <c r="C35" s="81"/>
      <c r="D35" s="81"/>
      <c r="E35" s="146" t="s">
        <v>186</v>
      </c>
      <c r="F35" s="158">
        <f>F30+F34</f>
        <v>1326461</v>
      </c>
    </row>
    <row r="36" spans="1:6" s="73" customFormat="1" ht="20.100000000000001" customHeight="1" x14ac:dyDescent="0.2">
      <c r="A36" s="140"/>
      <c r="B36" s="80"/>
      <c r="C36" s="130" t="s">
        <v>172</v>
      </c>
      <c r="D36" s="80" t="s">
        <v>173</v>
      </c>
      <c r="E36" s="81"/>
      <c r="F36" s="152"/>
    </row>
    <row r="37" spans="1:6" s="73" customFormat="1" ht="17.25" customHeight="1" thickBot="1" x14ac:dyDescent="0.3">
      <c r="A37" s="147"/>
      <c r="B37" s="148"/>
      <c r="C37" s="148"/>
      <c r="D37" s="149" t="s">
        <v>186</v>
      </c>
      <c r="E37" s="150" t="s">
        <v>174</v>
      </c>
      <c r="F37" s="159">
        <f>ROUND(+F35,-1)</f>
        <v>1326460</v>
      </c>
    </row>
    <row r="38" spans="1:6" s="73" customFormat="1" ht="17.25" customHeight="1" x14ac:dyDescent="0.2">
      <c r="B38" s="384" t="s">
        <v>195</v>
      </c>
      <c r="C38" s="384"/>
      <c r="D38" s="384"/>
      <c r="E38" s="384"/>
      <c r="F38" s="384"/>
    </row>
    <row r="39" spans="1:6" s="73" customFormat="1" ht="18" customHeight="1" x14ac:dyDescent="0.25">
      <c r="B39" s="118" t="s">
        <v>182</v>
      </c>
      <c r="C39" s="117"/>
      <c r="D39" s="117"/>
      <c r="E39" s="116"/>
      <c r="F39" s="116"/>
    </row>
    <row r="40" spans="1:6" s="73" customFormat="1" ht="18" customHeight="1" x14ac:dyDescent="0.2">
      <c r="A40" s="76"/>
      <c r="C40" s="73" t="s">
        <v>151</v>
      </c>
      <c r="E40" s="73">
        <f>+'501'!D49</f>
        <v>2830600</v>
      </c>
    </row>
    <row r="41" spans="1:6" s="73" customFormat="1" ht="18" customHeight="1" x14ac:dyDescent="0.2">
      <c r="A41" s="76"/>
      <c r="B41" s="74" t="s">
        <v>211</v>
      </c>
      <c r="C41" s="73" t="s">
        <v>204</v>
      </c>
      <c r="D41" s="73">
        <f>+'501'!F52</f>
        <v>18000</v>
      </c>
      <c r="E41" s="74"/>
    </row>
    <row r="42" spans="1:6" s="73" customFormat="1" ht="18" customHeight="1" x14ac:dyDescent="0.2">
      <c r="A42" s="76"/>
      <c r="B42" s="74" t="s">
        <v>212</v>
      </c>
      <c r="C42" s="73" t="s">
        <v>205</v>
      </c>
      <c r="D42" s="73">
        <f>+'501'!F56</f>
        <v>800000</v>
      </c>
      <c r="E42" s="74"/>
    </row>
    <row r="43" spans="1:6" s="73" customFormat="1" ht="18" customHeight="1" x14ac:dyDescent="0.2">
      <c r="A43" s="76"/>
      <c r="B43" s="74" t="s">
        <v>213</v>
      </c>
      <c r="C43" s="73" t="s">
        <v>206</v>
      </c>
      <c r="D43" s="73">
        <f>+'501'!F59</f>
        <v>100000</v>
      </c>
      <c r="E43" s="74"/>
    </row>
    <row r="44" spans="1:6" s="73" customFormat="1" ht="18" customHeight="1" x14ac:dyDescent="0.2">
      <c r="A44" s="76"/>
      <c r="B44" s="74" t="s">
        <v>214</v>
      </c>
      <c r="C44" s="73" t="s">
        <v>207</v>
      </c>
      <c r="D44" s="73">
        <f>+'501'!F61</f>
        <v>40000</v>
      </c>
      <c r="E44" s="74"/>
    </row>
    <row r="45" spans="1:6" s="73" customFormat="1" ht="18" customHeight="1" x14ac:dyDescent="0.2">
      <c r="A45" s="76"/>
      <c r="B45" s="74" t="s">
        <v>180</v>
      </c>
      <c r="C45" s="73" t="s">
        <v>179</v>
      </c>
      <c r="D45" s="75">
        <f>+'501'!F62</f>
        <v>80000</v>
      </c>
      <c r="E45" s="76">
        <f>SUM(D41:D45)</f>
        <v>1038000</v>
      </c>
    </row>
    <row r="46" spans="1:6" s="73" customFormat="1" ht="18" customHeight="1" x14ac:dyDescent="0.2">
      <c r="A46" s="76"/>
      <c r="B46" s="74" t="s">
        <v>152</v>
      </c>
      <c r="C46" s="73" t="s">
        <v>153</v>
      </c>
      <c r="E46" s="73">
        <f>+'501'!D48</f>
        <v>1000000</v>
      </c>
      <c r="F46" s="74" t="s">
        <v>154</v>
      </c>
    </row>
    <row r="47" spans="1:6" s="73" customFormat="1" ht="18" customHeight="1" x14ac:dyDescent="0.2">
      <c r="A47" s="76"/>
      <c r="B47" s="74" t="s">
        <v>155</v>
      </c>
      <c r="C47" s="73" t="s">
        <v>156</v>
      </c>
      <c r="E47" s="103">
        <f>+E61*-1</f>
        <v>-1091250</v>
      </c>
      <c r="F47" s="74" t="s">
        <v>157</v>
      </c>
    </row>
    <row r="48" spans="1:6" s="73" customFormat="1" ht="18" customHeight="1" x14ac:dyDescent="0.2">
      <c r="A48" s="76"/>
      <c r="B48" s="74"/>
      <c r="C48" s="262" t="s">
        <v>158</v>
      </c>
      <c r="E48" s="75"/>
      <c r="F48" s="261" t="s">
        <v>159</v>
      </c>
    </row>
    <row r="49" spans="1:10" s="73" customFormat="1" ht="18" customHeight="1" x14ac:dyDescent="0.25">
      <c r="A49" s="76"/>
      <c r="B49" s="74"/>
      <c r="C49" s="78" t="s">
        <v>160</v>
      </c>
      <c r="E49" s="78">
        <f>SUM(E40:E48)</f>
        <v>3777350</v>
      </c>
    </row>
    <row r="50" spans="1:10" s="73" customFormat="1" ht="18" customHeight="1" x14ac:dyDescent="0.2">
      <c r="A50" s="76"/>
      <c r="C50" s="73" t="s">
        <v>592</v>
      </c>
      <c r="E50" s="73">
        <f>+'501'!D45</f>
        <v>960000</v>
      </c>
    </row>
    <row r="51" spans="1:10" s="73" customFormat="1" ht="18" customHeight="1" thickBot="1" x14ac:dyDescent="0.3">
      <c r="A51" s="76"/>
      <c r="C51" s="73" t="s">
        <v>161</v>
      </c>
      <c r="E51" s="82">
        <f>E50+E49</f>
        <v>4737350</v>
      </c>
    </row>
    <row r="52" spans="1:10" s="73" customFormat="1" ht="18" customHeight="1" thickTop="1" x14ac:dyDescent="0.25">
      <c r="A52" s="76"/>
      <c r="B52" s="106" t="s">
        <v>192</v>
      </c>
      <c r="D52" s="84"/>
    </row>
    <row r="53" spans="1:10" s="73" customFormat="1" ht="18" customHeight="1" x14ac:dyDescent="0.2">
      <c r="A53" s="76"/>
      <c r="B53" s="107" t="s">
        <v>193</v>
      </c>
      <c r="C53" s="73" t="s">
        <v>194</v>
      </c>
      <c r="D53" s="73">
        <f>300000*0.9</f>
        <v>270000</v>
      </c>
    </row>
    <row r="54" spans="1:10" s="73" customFormat="1" ht="18" customHeight="1" x14ac:dyDescent="0.2">
      <c r="A54" s="76"/>
      <c r="C54" s="73" t="s">
        <v>162</v>
      </c>
      <c r="D54" s="73">
        <f>(E51-300000)*0.6</f>
        <v>2662410</v>
      </c>
    </row>
    <row r="55" spans="1:10" s="73" customFormat="1" ht="18" customHeight="1" thickBot="1" x14ac:dyDescent="0.3">
      <c r="A55" s="76"/>
      <c r="C55" s="73" t="s">
        <v>163</v>
      </c>
      <c r="D55" s="82">
        <f>SUM(D53:D54)</f>
        <v>2932410</v>
      </c>
    </row>
    <row r="56" spans="1:10" s="73" customFormat="1" ht="18" customHeight="1" thickTop="1" x14ac:dyDescent="0.25">
      <c r="B56" s="118" t="s">
        <v>196</v>
      </c>
      <c r="C56" s="118"/>
      <c r="D56" s="118"/>
      <c r="E56" s="118"/>
      <c r="G56" s="74"/>
    </row>
    <row r="57" spans="1:10" s="73" customFormat="1" ht="18" customHeight="1" x14ac:dyDescent="0.2">
      <c r="A57" s="76"/>
      <c r="B57" s="74" t="s">
        <v>181</v>
      </c>
      <c r="C57" s="99" t="e">
        <f>+#REF!</f>
        <v>#REF!</v>
      </c>
      <c r="D57" s="101" t="e">
        <f>+#REF!</f>
        <v>#REF!</v>
      </c>
      <c r="E57" s="74" t="s">
        <v>183</v>
      </c>
      <c r="G57" s="74"/>
    </row>
    <row r="58" spans="1:10" s="73" customFormat="1" ht="18" customHeight="1" x14ac:dyDescent="0.2">
      <c r="A58" s="76"/>
      <c r="B58" s="74" t="s">
        <v>17</v>
      </c>
      <c r="C58" s="100">
        <v>0.15</v>
      </c>
      <c r="D58" s="100">
        <v>0.4</v>
      </c>
      <c r="G58" s="74"/>
    </row>
    <row r="59" spans="1:10" s="73" customFormat="1" ht="18" customHeight="1" x14ac:dyDescent="0.2">
      <c r="A59" s="76"/>
      <c r="B59" s="74" t="s">
        <v>177</v>
      </c>
      <c r="C59" s="110">
        <f>('501'!D66+'501'!D67+'501'!D68)*C58</f>
        <v>380700</v>
      </c>
      <c r="D59" s="108">
        <f>('501'!E66+'501'!E67+'501'!E68)*D58</f>
        <v>676800</v>
      </c>
      <c r="G59" s="74"/>
    </row>
    <row r="60" spans="1:10" s="73" customFormat="1" ht="18" customHeight="1" x14ac:dyDescent="0.2">
      <c r="A60" s="76"/>
      <c r="B60" s="74" t="s">
        <v>178</v>
      </c>
      <c r="C60" s="111">
        <f>(+'501'!D69+'501'!D70)*C58/2</f>
        <v>12150</v>
      </c>
      <c r="D60" s="109">
        <f>('501'!E69+'501'!E70)*D58/2</f>
        <v>21600</v>
      </c>
      <c r="G60" s="74"/>
      <c r="I60" s="81"/>
      <c r="J60" s="81"/>
    </row>
    <row r="61" spans="1:10" s="73" customFormat="1" ht="18" customHeight="1" thickBot="1" x14ac:dyDescent="0.3">
      <c r="A61" s="114"/>
      <c r="B61" s="102"/>
      <c r="C61" s="113">
        <f>SUM(C59:C60)</f>
        <v>392850</v>
      </c>
      <c r="D61" s="115">
        <f>SUM(D59:D60)</f>
        <v>698400</v>
      </c>
      <c r="E61" s="112">
        <f>C61+D61</f>
        <v>1091250</v>
      </c>
      <c r="G61" s="74"/>
      <c r="I61" s="81"/>
      <c r="J61" s="81"/>
    </row>
    <row r="62" spans="1:10" s="73" customFormat="1" ht="18" customHeight="1" thickTop="1" x14ac:dyDescent="0.2">
      <c r="A62" s="76"/>
      <c r="C62" s="81"/>
      <c r="D62" s="81"/>
      <c r="G62" s="74"/>
      <c r="I62" s="81"/>
      <c r="J62" s="81"/>
    </row>
    <row r="63" spans="1:10" s="73" customFormat="1" ht="18.95" customHeight="1" x14ac:dyDescent="0.2">
      <c r="A63" s="83"/>
      <c r="B63" s="85">
        <v>1</v>
      </c>
      <c r="C63" s="86" t="s">
        <v>175</v>
      </c>
      <c r="D63" s="87"/>
      <c r="E63" s="259" t="s">
        <v>583</v>
      </c>
      <c r="G63" s="74"/>
    </row>
    <row r="64" spans="1:10" s="73" customFormat="1" ht="18.95" customHeight="1" x14ac:dyDescent="0.2">
      <c r="A64" s="83"/>
      <c r="B64" s="89"/>
      <c r="C64" s="90" t="s">
        <v>584</v>
      </c>
      <c r="D64" s="87"/>
      <c r="E64" s="91"/>
    </row>
    <row r="65" spans="1:5" s="73" customFormat="1" ht="16.5" customHeight="1" x14ac:dyDescent="0.2">
      <c r="A65" s="83"/>
      <c r="B65" s="89">
        <v>2</v>
      </c>
      <c r="C65" s="86" t="s">
        <v>176</v>
      </c>
      <c r="D65" s="87"/>
      <c r="E65" s="88"/>
    </row>
    <row r="66" spans="1:5" s="73" customFormat="1" ht="18.95" customHeight="1" x14ac:dyDescent="0.2">
      <c r="A66" s="83"/>
      <c r="B66" s="85"/>
      <c r="C66" s="92" t="s">
        <v>585</v>
      </c>
      <c r="D66" s="87"/>
      <c r="E66" s="259" t="s">
        <v>583</v>
      </c>
    </row>
    <row r="67" spans="1:5" s="73" customFormat="1" ht="18.95" customHeight="1" x14ac:dyDescent="0.2">
      <c r="A67" s="83"/>
      <c r="B67" s="89">
        <v>3</v>
      </c>
      <c r="C67" s="86" t="s">
        <v>586</v>
      </c>
      <c r="D67" s="93"/>
      <c r="E67" s="91"/>
    </row>
    <row r="68" spans="1:5" s="73" customFormat="1" ht="18.95" customHeight="1" x14ac:dyDescent="0.2">
      <c r="A68" s="83"/>
      <c r="B68" s="85"/>
      <c r="C68" s="90" t="s">
        <v>587</v>
      </c>
      <c r="D68" s="87"/>
      <c r="E68" s="87"/>
    </row>
    <row r="69" spans="1:5" s="73" customFormat="1" ht="18.95" customHeight="1" x14ac:dyDescent="0.2">
      <c r="A69" s="83"/>
      <c r="B69" s="85">
        <v>4</v>
      </c>
      <c r="C69" s="86" t="s">
        <v>588</v>
      </c>
      <c r="D69" s="87"/>
      <c r="E69" s="91"/>
    </row>
    <row r="70" spans="1:5" s="73" customFormat="1" ht="18.95" customHeight="1" x14ac:dyDescent="0.2">
      <c r="A70" s="83"/>
      <c r="B70" s="93"/>
      <c r="C70" s="90" t="s">
        <v>587</v>
      </c>
      <c r="D70" s="87"/>
      <c r="E70" s="87"/>
    </row>
    <row r="71" spans="1:5" s="73" customFormat="1" ht="18.95" customHeight="1" x14ac:dyDescent="0.2">
      <c r="A71" s="83"/>
      <c r="B71" s="74"/>
    </row>
    <row r="72" spans="1:5" s="73" customFormat="1" ht="18.95" customHeight="1" x14ac:dyDescent="0.2">
      <c r="A72" s="83"/>
      <c r="B72" s="74"/>
    </row>
    <row r="73" spans="1:5" s="73" customFormat="1" ht="18.95" customHeight="1" x14ac:dyDescent="0.2">
      <c r="A73" s="83"/>
      <c r="B73" s="74"/>
    </row>
    <row r="74" spans="1:5" s="73" customFormat="1" ht="18.95" customHeight="1" x14ac:dyDescent="0.2">
      <c r="A74" s="83"/>
      <c r="B74" s="74"/>
    </row>
    <row r="75" spans="1:5" s="73" customFormat="1" ht="18.95" customHeight="1" x14ac:dyDescent="0.2">
      <c r="A75" s="83"/>
      <c r="B75" s="74"/>
    </row>
    <row r="76" spans="1:5" s="73" customFormat="1" ht="18.95" customHeight="1" x14ac:dyDescent="0.2">
      <c r="A76" s="83"/>
      <c r="B76" s="74"/>
    </row>
    <row r="77" spans="1:5" s="73" customFormat="1" ht="18.95" customHeight="1" x14ac:dyDescent="0.2">
      <c r="A77" s="83"/>
      <c r="B77" s="74"/>
    </row>
    <row r="78" spans="1:5" s="73" customFormat="1" ht="18.95" customHeight="1" x14ac:dyDescent="0.2">
      <c r="A78" s="83"/>
      <c r="B78" s="74"/>
    </row>
    <row r="79" spans="1:5" s="73" customFormat="1" ht="18.95" customHeight="1" x14ac:dyDescent="0.2">
      <c r="A79" s="83"/>
      <c r="B79" s="74"/>
    </row>
    <row r="80" spans="1:5" s="73" customFormat="1" ht="18.95" customHeight="1" x14ac:dyDescent="0.2">
      <c r="A80" s="83"/>
      <c r="B80" s="74"/>
    </row>
    <row r="81" spans="1:5" s="73" customFormat="1" ht="18.95" customHeight="1" x14ac:dyDescent="0.2">
      <c r="A81" s="83"/>
      <c r="B81" s="74"/>
    </row>
    <row r="82" spans="1:5" s="73" customFormat="1" ht="24" customHeight="1" x14ac:dyDescent="0.2">
      <c r="A82" s="83"/>
      <c r="B82" s="74"/>
    </row>
    <row r="83" spans="1:5" s="73" customFormat="1" ht="18.95" customHeight="1" x14ac:dyDescent="0.2">
      <c r="A83" s="83"/>
      <c r="B83" s="74"/>
    </row>
    <row r="84" spans="1:5" s="73" customFormat="1" ht="18.95" customHeight="1" x14ac:dyDescent="0.2">
      <c r="A84" s="83"/>
      <c r="B84" s="80"/>
    </row>
    <row r="85" spans="1:5" s="73" customFormat="1" ht="18.95" customHeight="1" x14ac:dyDescent="0.25">
      <c r="A85" s="94"/>
      <c r="B85" s="80"/>
    </row>
    <row r="86" spans="1:5" s="73" customFormat="1" ht="18.95" customHeight="1" x14ac:dyDescent="0.25">
      <c r="A86" s="94"/>
      <c r="B86" s="80"/>
    </row>
    <row r="87" spans="1:5" s="73" customFormat="1" ht="19.5" customHeight="1" x14ac:dyDescent="0.2"/>
    <row r="88" spans="1:5" s="73" customFormat="1" ht="15" customHeight="1" x14ac:dyDescent="0.2"/>
    <row r="89" spans="1:5" s="73" customFormat="1" ht="19.5" customHeight="1" x14ac:dyDescent="0.2"/>
    <row r="90" spans="1:5" s="73" customFormat="1" ht="20.100000000000001" customHeight="1" x14ac:dyDescent="0.2"/>
    <row r="91" spans="1:5" s="73" customFormat="1" ht="30.75" customHeight="1" x14ac:dyDescent="0.2">
      <c r="A91" s="95"/>
      <c r="D91" s="74"/>
      <c r="E91" s="74"/>
    </row>
    <row r="92" spans="1:5" s="73" customFormat="1" ht="20.100000000000001" customHeight="1" x14ac:dyDescent="0.2"/>
    <row r="93" spans="1:5" s="73" customFormat="1" ht="22.5" customHeight="1" x14ac:dyDescent="0.2">
      <c r="A93" s="96"/>
      <c r="B93" s="74"/>
    </row>
    <row r="94" spans="1:5" s="73" customFormat="1" ht="20.100000000000001" customHeight="1" x14ac:dyDescent="0.2">
      <c r="A94" s="81"/>
      <c r="B94" s="74"/>
    </row>
    <row r="95" spans="1:5" s="73" customFormat="1" ht="20.100000000000001" customHeight="1" x14ac:dyDescent="0.2">
      <c r="A95" s="81"/>
      <c r="B95" s="74"/>
    </row>
    <row r="96" spans="1:5" s="73" customFormat="1" ht="20.100000000000001" customHeight="1" x14ac:dyDescent="0.2">
      <c r="A96" s="81"/>
      <c r="B96" s="74"/>
    </row>
    <row r="97" spans="1:2" s="73" customFormat="1" ht="20.100000000000001" customHeight="1" x14ac:dyDescent="0.2">
      <c r="A97" s="81"/>
      <c r="B97" s="74"/>
    </row>
    <row r="98" spans="1:2" s="73" customFormat="1" ht="20.100000000000001" customHeight="1" x14ac:dyDescent="0.2">
      <c r="A98" s="83"/>
      <c r="B98" s="74"/>
    </row>
    <row r="99" spans="1:2" s="73" customFormat="1" ht="33" customHeight="1" x14ac:dyDescent="0.2">
      <c r="A99" s="97"/>
    </row>
    <row r="100" spans="1:2" s="73" customFormat="1" ht="18" customHeight="1" x14ac:dyDescent="0.2">
      <c r="A100" s="98"/>
    </row>
    <row r="101" spans="1:2" s="73" customFormat="1" ht="20.100000000000001" customHeight="1" x14ac:dyDescent="0.2">
      <c r="A101" s="83"/>
    </row>
    <row r="102" spans="1:2" s="73" customFormat="1" ht="20.100000000000001" customHeight="1" x14ac:dyDescent="0.2">
      <c r="A102" s="83"/>
      <c r="B102" s="74"/>
    </row>
    <row r="103" spans="1:2" s="73" customFormat="1" ht="20.100000000000001" customHeight="1" x14ac:dyDescent="0.2">
      <c r="A103" s="83"/>
      <c r="B103" s="74"/>
    </row>
    <row r="104" spans="1:2" s="73" customFormat="1" ht="20.100000000000001" customHeight="1" x14ac:dyDescent="0.2">
      <c r="A104" s="83"/>
      <c r="B104" s="74"/>
    </row>
    <row r="105" spans="1:2" s="73" customFormat="1" ht="20.100000000000001" customHeight="1" x14ac:dyDescent="0.2">
      <c r="A105" s="83"/>
      <c r="B105" s="74"/>
    </row>
    <row r="106" spans="1:2" s="73" customFormat="1" ht="20.100000000000001" customHeight="1" x14ac:dyDescent="0.2">
      <c r="A106" s="83"/>
      <c r="B106" s="74"/>
    </row>
    <row r="107" spans="1:2" s="73" customFormat="1" ht="20.100000000000001" customHeight="1" x14ac:dyDescent="0.2">
      <c r="A107" s="83"/>
    </row>
    <row r="108" spans="1:2" s="73" customFormat="1" ht="20.100000000000001" customHeight="1" x14ac:dyDescent="0.25">
      <c r="A108" s="94"/>
      <c r="B108" s="74"/>
    </row>
    <row r="109" spans="1:2" s="73" customFormat="1" ht="20.100000000000001" customHeight="1" x14ac:dyDescent="0.2"/>
    <row r="110" spans="1:2" s="73" customFormat="1" ht="20.100000000000001" customHeight="1" x14ac:dyDescent="0.2"/>
    <row r="111" spans="1:2" s="73" customFormat="1" ht="20.100000000000001" customHeight="1" x14ac:dyDescent="0.2"/>
    <row r="112" spans="1:2" s="73" customFormat="1" ht="20.100000000000001" customHeight="1" x14ac:dyDescent="0.2"/>
    <row r="113" s="73" customFormat="1" ht="20.100000000000001" customHeight="1" x14ac:dyDescent="0.2"/>
    <row r="114" s="73" customFormat="1" ht="20.100000000000001" customHeight="1" x14ac:dyDescent="0.2"/>
    <row r="115" s="73" customFormat="1" ht="20.100000000000001" customHeight="1" x14ac:dyDescent="0.2"/>
    <row r="116" s="73" customFormat="1" ht="20.100000000000001" customHeight="1" x14ac:dyDescent="0.2"/>
    <row r="117" s="73" customFormat="1" ht="20.100000000000001" customHeight="1" x14ac:dyDescent="0.2"/>
    <row r="118" s="73" customFormat="1" ht="20.100000000000001" customHeight="1" x14ac:dyDescent="0.2"/>
    <row r="119" s="73" customFormat="1" ht="20.100000000000001" customHeight="1" x14ac:dyDescent="0.2"/>
    <row r="120" s="73" customFormat="1" ht="20.100000000000001" customHeight="1" x14ac:dyDescent="0.2"/>
    <row r="121" s="73" customFormat="1" ht="20.100000000000001" customHeight="1" x14ac:dyDescent="0.2"/>
    <row r="122" s="73" customFormat="1" ht="20.100000000000001" customHeight="1" x14ac:dyDescent="0.2"/>
    <row r="123" s="73" customFormat="1" ht="20.100000000000001" customHeight="1" x14ac:dyDescent="0.2"/>
    <row r="124" s="73" customFormat="1" ht="20.100000000000001" customHeight="1" x14ac:dyDescent="0.2"/>
    <row r="125" s="73" customFormat="1" ht="20.100000000000001" customHeight="1" x14ac:dyDescent="0.2"/>
    <row r="126" s="73" customFormat="1" ht="20.100000000000001" customHeight="1" x14ac:dyDescent="0.2"/>
    <row r="127" s="73" customFormat="1" ht="20.100000000000001" customHeight="1" x14ac:dyDescent="0.2"/>
    <row r="128" s="73" customFormat="1" ht="20.100000000000001" customHeight="1" x14ac:dyDescent="0.2"/>
    <row r="129" s="73" customFormat="1" ht="20.100000000000001" customHeight="1" x14ac:dyDescent="0.2"/>
    <row r="130" s="73" customFormat="1" ht="20.100000000000001" customHeight="1" x14ac:dyDescent="0.2"/>
    <row r="131" s="73" customFormat="1" ht="20.100000000000001" customHeight="1" x14ac:dyDescent="0.2"/>
    <row r="132" s="73" customFormat="1" ht="20.100000000000001" customHeight="1" x14ac:dyDescent="0.2"/>
    <row r="133" s="73" customFormat="1" ht="20.100000000000001" customHeight="1" x14ac:dyDescent="0.2"/>
    <row r="134" s="73" customFormat="1" ht="20.100000000000001" customHeight="1" x14ac:dyDescent="0.2"/>
    <row r="135" s="73" customFormat="1" ht="20.100000000000001" customHeight="1" x14ac:dyDescent="0.2"/>
    <row r="136" s="73" customFormat="1" ht="20.100000000000001" customHeight="1" x14ac:dyDescent="0.2"/>
    <row r="137" s="73" customFormat="1" ht="20.100000000000001" customHeight="1" x14ac:dyDescent="0.2"/>
    <row r="138" s="73" customFormat="1" ht="20.100000000000001" customHeight="1" x14ac:dyDescent="0.2"/>
    <row r="139" s="73" customFormat="1" ht="20.100000000000001" customHeight="1" x14ac:dyDescent="0.2"/>
    <row r="140" s="73" customFormat="1" ht="20.100000000000001" customHeight="1" x14ac:dyDescent="0.2"/>
    <row r="141" s="73" customFormat="1" ht="20.100000000000001" customHeight="1" x14ac:dyDescent="0.2"/>
    <row r="142" s="73" customFormat="1" ht="20.100000000000001" customHeight="1" x14ac:dyDescent="0.2"/>
    <row r="143" s="73" customFormat="1" ht="20.100000000000001" customHeight="1" x14ac:dyDescent="0.2"/>
    <row r="144" s="73" customFormat="1" ht="20.100000000000001" customHeight="1" x14ac:dyDescent="0.2"/>
    <row r="145" s="73" customFormat="1" ht="20.100000000000001" customHeight="1" x14ac:dyDescent="0.2"/>
    <row r="146" s="73" customFormat="1" ht="20.100000000000001" customHeight="1" x14ac:dyDescent="0.2"/>
    <row r="147" s="73" customFormat="1" ht="20.100000000000001" customHeight="1" x14ac:dyDescent="0.2"/>
    <row r="148" s="73" customFormat="1" ht="20.100000000000001" customHeight="1" x14ac:dyDescent="0.2"/>
    <row r="149" s="73" customFormat="1" ht="20.100000000000001" customHeight="1" x14ac:dyDescent="0.2"/>
    <row r="150" s="73" customFormat="1" ht="20.100000000000001" customHeight="1" x14ac:dyDescent="0.2"/>
  </sheetData>
  <mergeCells count="2">
    <mergeCell ref="C1:D1"/>
    <mergeCell ref="B38:F38"/>
  </mergeCells>
  <printOptions horizontalCentered="1"/>
  <pageMargins left="0.19685039370078741" right="0.19685039370078741" top="0.19685039370078741" bottom="0.19685039370078741" header="0" footer="0"/>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OI</vt:lpstr>
      <vt:lpstr>ITR-5</vt:lpstr>
      <vt:lpstr>501</vt:lpstr>
      <vt:lpstr>Sol-501</vt:lpstr>
      <vt:lpstr>'501'!Print_Area</vt:lpstr>
      <vt:lpstr>OI!Print_Area</vt:lpstr>
      <vt:lpstr>'Sol-501'!Print_Area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Rathore</dc:creator>
  <cp:lastModifiedBy>Rathore</cp:lastModifiedBy>
  <cp:lastPrinted>2021-02-20T20:50:05Z</cp:lastPrinted>
  <dcterms:created xsi:type="dcterms:W3CDTF">2020-11-25T18:59:50Z</dcterms:created>
  <dcterms:modified xsi:type="dcterms:W3CDTF">2021-02-20T20:56:41Z</dcterms:modified>
</cp:coreProperties>
</file>